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 Contb\REGISTROS CONTABILIDAD\AÑO 2023\ESTADOS FINANCIEROS 2023\JULIO 2023\"/>
    </mc:Choice>
  </mc:AlternateContent>
  <xr:revisionPtr revIDLastSave="0" documentId="13_ncr:1_{D37AD044-2A8A-4B01-B446-AF2320143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" l="1"/>
  <c r="B75" i="1"/>
  <c r="B85" i="1" s="1"/>
  <c r="I85" i="1" l="1"/>
  <c r="H85" i="1"/>
  <c r="P23" i="1"/>
  <c r="D85" i="1"/>
  <c r="P53" i="1"/>
  <c r="P64" i="1"/>
  <c r="P63" i="1"/>
  <c r="P60" i="1"/>
  <c r="P58" i="1"/>
  <c r="P57" i="1"/>
  <c r="P55" i="1"/>
  <c r="P22" i="1"/>
  <c r="P18" i="1"/>
  <c r="P16" i="1"/>
  <c r="P13" i="1"/>
  <c r="P12" i="1"/>
  <c r="O85" i="1"/>
  <c r="M85" i="1" l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C85" i="1"/>
  <c r="P54" i="1"/>
  <c r="P43" i="1"/>
  <c r="P36" i="1"/>
  <c r="P34" i="1"/>
  <c r="P35" i="1"/>
  <c r="P32" i="1"/>
  <c r="P33" i="1"/>
  <c r="P29" i="1"/>
  <c r="P30" i="1"/>
  <c r="P31" i="1"/>
  <c r="P28" i="1"/>
  <c r="P19" i="1"/>
  <c r="P20" i="1"/>
  <c r="P21" i="1"/>
  <c r="P24" i="1"/>
  <c r="P25" i="1"/>
  <c r="P26" i="1"/>
  <c r="P37" i="1"/>
  <c r="J10" i="1" l="1"/>
  <c r="I10" i="1" l="1"/>
  <c r="F85" i="1"/>
  <c r="P27" i="1"/>
  <c r="P17" i="1"/>
  <c r="P11" i="1"/>
  <c r="F10" i="1" l="1"/>
  <c r="N85" i="1"/>
  <c r="L85" i="1" l="1"/>
  <c r="H10" i="1" l="1"/>
  <c r="G85" i="1"/>
  <c r="G10" i="1" s="1"/>
  <c r="E85" i="1" l="1"/>
  <c r="D10" i="1" l="1"/>
  <c r="E10" i="1"/>
  <c r="P85" i="1"/>
  <c r="P10" i="1" l="1"/>
  <c r="P75" i="1"/>
  <c r="N85" i="2" l="1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<sst xmlns="http://schemas.openxmlformats.org/spreadsheetml/2006/main" count="304" uniqueCount="116">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</sst>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647700</xdr:colOff>
      <xdr:row>2</xdr:row>
      <xdr:rowOff>123824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64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97"/>
  <sheetViews>
    <sheetView tabSelected="1" workbookViewId="0">
      <selection activeCell="Q93" sqref="A1:Q93"/>
    </sheetView>
  </sheetViews>
  <sheetFormatPr baseColWidth="10" defaultRowHeight="15" x14ac:dyDescent="0.25"/>
  <cols>
    <col min="1" max="1" width="18.140625" style="3" customWidth="1"/>
    <col min="2" max="2" width="16.28515625" style="3" customWidth="1"/>
    <col min="3" max="3" width="14.85546875" style="64" customWidth="1"/>
    <col min="4" max="4" width="15.28515625" style="3" customWidth="1"/>
    <col min="5" max="5" width="17.140625" style="3" customWidth="1"/>
    <col min="6" max="6" width="15.5703125" style="3" customWidth="1"/>
    <col min="7" max="7" width="16.140625" style="3" customWidth="1"/>
    <col min="8" max="8" width="13.140625" style="3" customWidth="1"/>
    <col min="9" max="9" width="14.140625" style="3" customWidth="1"/>
    <col min="10" max="10" width="13" style="3" customWidth="1"/>
    <col min="11" max="12" width="12.42578125" style="3" customWidth="1"/>
    <col min="13" max="13" width="13.28515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8.5703125" style="3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115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404774906.27999997</v>
      </c>
      <c r="C10" s="71"/>
      <c r="D10" s="67">
        <f t="shared" ref="D10:I10" si="0">+D85</f>
        <v>20827619.18</v>
      </c>
      <c r="E10" s="67">
        <f t="shared" si="0"/>
        <v>24861643.279999997</v>
      </c>
      <c r="F10" s="67">
        <f t="shared" si="0"/>
        <v>31148313.499999996</v>
      </c>
      <c r="G10" s="67">
        <f>+G85</f>
        <v>22553772.009999998</v>
      </c>
      <c r="H10" s="67">
        <f>+H85</f>
        <v>38402392.57</v>
      </c>
      <c r="I10" s="67">
        <f t="shared" si="0"/>
        <v>35210037.43</v>
      </c>
      <c r="J10" s="67">
        <f>+J85</f>
        <v>28832541.869999997</v>
      </c>
      <c r="K10" s="67">
        <v>0</v>
      </c>
      <c r="L10" s="67">
        <v>0</v>
      </c>
      <c r="M10" s="67">
        <v>0</v>
      </c>
      <c r="N10" s="67">
        <v>0</v>
      </c>
      <c r="O10" s="46">
        <v>0</v>
      </c>
      <c r="P10" s="58">
        <f>SUM(D10:O10)</f>
        <v>201836319.84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288654394.82999998</v>
      </c>
      <c r="C11" s="66"/>
      <c r="D11" s="67">
        <v>20440430.469999999</v>
      </c>
      <c r="E11" s="58">
        <v>20209850.469999999</v>
      </c>
      <c r="F11" s="58">
        <v>20528347.969999999</v>
      </c>
      <c r="G11" s="58">
        <v>21139218.52</v>
      </c>
      <c r="H11" s="58">
        <v>24361349.68</v>
      </c>
      <c r="I11" s="58">
        <v>23384491.719999999</v>
      </c>
      <c r="J11" s="58">
        <v>20906471.52</v>
      </c>
      <c r="K11" s="65"/>
      <c r="L11" s="58"/>
      <c r="M11" s="58"/>
      <c r="N11" s="58"/>
      <c r="O11" s="58"/>
      <c r="P11" s="58">
        <f>SUM(D11:O11)</f>
        <v>150970160.34999999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250203266</v>
      </c>
      <c r="C12" s="68">
        <v>0</v>
      </c>
      <c r="D12" s="69">
        <v>17708775.02</v>
      </c>
      <c r="E12" s="53">
        <v>17508775.02</v>
      </c>
      <c r="F12" s="53">
        <v>17859475.02</v>
      </c>
      <c r="G12" s="53">
        <v>18418025.02</v>
      </c>
      <c r="H12" s="53">
        <v>21611334.530000001</v>
      </c>
      <c r="I12" s="53">
        <v>20670469.23</v>
      </c>
      <c r="J12" s="53">
        <v>18134209.41</v>
      </c>
      <c r="K12" s="50"/>
      <c r="L12" s="53"/>
      <c r="M12" s="24"/>
      <c r="N12" s="38"/>
      <c r="O12" s="24"/>
      <c r="P12" s="38">
        <f>SUM(D12:O12)</f>
        <v>131911063.25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6511781.8300000001</v>
      </c>
      <c r="C13" s="68">
        <v>0</v>
      </c>
      <c r="D13" s="69">
        <v>36400</v>
      </c>
      <c r="E13" s="53">
        <v>36400</v>
      </c>
      <c r="F13" s="53">
        <v>38600</v>
      </c>
      <c r="G13" s="53">
        <v>38600</v>
      </c>
      <c r="H13" s="53">
        <v>38600</v>
      </c>
      <c r="I13" s="53">
        <v>38600</v>
      </c>
      <c r="J13" s="53">
        <v>38600</v>
      </c>
      <c r="K13" s="50"/>
      <c r="L13" s="53"/>
      <c r="M13" s="24"/>
      <c r="N13" s="38"/>
      <c r="O13" s="24"/>
      <c r="P13" s="38">
        <f>SUM(D13:O13)</f>
        <v>265800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/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31939347</v>
      </c>
      <c r="C16" s="68">
        <v>0</v>
      </c>
      <c r="D16" s="69">
        <v>2695255.45</v>
      </c>
      <c r="E16" s="53">
        <v>2664675.4500000002</v>
      </c>
      <c r="F16" s="53">
        <v>2630272.9500000002</v>
      </c>
      <c r="G16" s="53">
        <v>2682593.5</v>
      </c>
      <c r="H16" s="53">
        <v>2711415.15</v>
      </c>
      <c r="I16" s="53">
        <v>2675422.4900000002</v>
      </c>
      <c r="J16" s="53">
        <v>2733662.11</v>
      </c>
      <c r="K16" s="50"/>
      <c r="L16" s="53"/>
      <c r="M16" s="24"/>
      <c r="N16" s="38"/>
      <c r="O16" s="24"/>
      <c r="P16" s="38">
        <f>SUM(D16:O16)</f>
        <v>18793297.100000001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42107637.020000003</v>
      </c>
      <c r="C17" s="66"/>
      <c r="D17" s="67">
        <v>387188.71</v>
      </c>
      <c r="E17" s="58">
        <v>3104202.25</v>
      </c>
      <c r="F17" s="58">
        <v>2959742.13</v>
      </c>
      <c r="G17" s="58">
        <v>1174756.3600000001</v>
      </c>
      <c r="H17" s="58">
        <v>6064905.5700000003</v>
      </c>
      <c r="I17" s="58">
        <v>2699595.74</v>
      </c>
      <c r="J17" s="58">
        <v>3710549.65</v>
      </c>
      <c r="K17" s="65"/>
      <c r="L17" s="58"/>
      <c r="M17" s="58"/>
      <c r="N17" s="58"/>
      <c r="O17" s="58"/>
      <c r="P17" s="58">
        <f>SUM(D17:O17)</f>
        <v>20100940.41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9709581.1799999997</v>
      </c>
      <c r="C18" s="68">
        <v>0</v>
      </c>
      <c r="D18" s="69">
        <v>364198.69</v>
      </c>
      <c r="E18" s="53">
        <v>1242578.9099999999</v>
      </c>
      <c r="F18" s="53">
        <v>713575.38</v>
      </c>
      <c r="G18" s="53">
        <v>267410.65999999997</v>
      </c>
      <c r="H18" s="53">
        <v>3358746.57</v>
      </c>
      <c r="I18" s="53">
        <v>79146.47</v>
      </c>
      <c r="J18" s="53">
        <v>923539.15</v>
      </c>
      <c r="K18" s="50"/>
      <c r="L18" s="53"/>
      <c r="M18" s="24"/>
      <c r="N18" s="38"/>
      <c r="O18" s="24"/>
      <c r="P18" s="38">
        <f>SUM(D18:O18)</f>
        <v>6949195.8300000001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1741310</v>
      </c>
      <c r="C19" s="68">
        <v>0</v>
      </c>
      <c r="D19" s="38"/>
      <c r="E19" s="53">
        <v>42480</v>
      </c>
      <c r="F19" s="53">
        <v>69620</v>
      </c>
      <c r="G19" s="53"/>
      <c r="H19" s="53">
        <v>95987.81</v>
      </c>
      <c r="I19" s="53">
        <v>100300</v>
      </c>
      <c r="J19" s="53">
        <v>40000</v>
      </c>
      <c r="K19" s="50"/>
      <c r="L19" s="53"/>
      <c r="M19" s="53"/>
      <c r="N19" s="38"/>
      <c r="O19" s="24"/>
      <c r="P19" s="38">
        <f t="shared" ref="P19:P26" si="1">SUM(D19:O19)</f>
        <v>348387.81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2857566</v>
      </c>
      <c r="C20" s="68">
        <v>0</v>
      </c>
      <c r="D20" s="38"/>
      <c r="E20" s="53"/>
      <c r="F20" s="53">
        <v>90950</v>
      </c>
      <c r="G20" s="53">
        <v>50150</v>
      </c>
      <c r="H20" s="53">
        <v>70500</v>
      </c>
      <c r="I20" s="53">
        <v>129000</v>
      </c>
      <c r="J20" s="53">
        <v>302312</v>
      </c>
      <c r="K20" s="50"/>
      <c r="L20" s="53"/>
      <c r="M20" s="24"/>
      <c r="N20" s="38"/>
      <c r="O20" s="24"/>
      <c r="P20" s="38">
        <f t="shared" si="1"/>
        <v>642912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1280000</v>
      </c>
      <c r="C21" s="68">
        <v>0</v>
      </c>
      <c r="D21" s="38"/>
      <c r="E21" s="53">
        <v>250000</v>
      </c>
      <c r="F21" s="53"/>
      <c r="G21" s="53">
        <v>15000</v>
      </c>
      <c r="H21" s="53"/>
      <c r="I21" s="53"/>
      <c r="J21" s="53">
        <v>176226.46</v>
      </c>
      <c r="K21" s="50"/>
      <c r="L21" s="53"/>
      <c r="M21" s="24"/>
      <c r="N21" s="38"/>
      <c r="O21" s="24"/>
      <c r="P21" s="38">
        <f t="shared" si="1"/>
        <v>441226.45999999996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9902651</v>
      </c>
      <c r="C22" s="68">
        <v>0</v>
      </c>
      <c r="D22" s="53"/>
      <c r="E22" s="53">
        <v>1378201.31</v>
      </c>
      <c r="F22" s="53">
        <v>1333667.81</v>
      </c>
      <c r="G22" s="53">
        <v>495133.1</v>
      </c>
      <c r="H22" s="53">
        <v>1310394.81</v>
      </c>
      <c r="I22" s="53">
        <v>1298621.31</v>
      </c>
      <c r="J22" s="53"/>
      <c r="K22" s="50"/>
      <c r="L22" s="53"/>
      <c r="M22" s="53"/>
      <c r="N22" s="38"/>
      <c r="O22" s="24"/>
      <c r="P22" s="38">
        <f>SUM(D22:O22)</f>
        <v>5816018.3399999999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2671943.7599999998</v>
      </c>
      <c r="C23" s="68">
        <v>0</v>
      </c>
      <c r="D23" s="38">
        <v>22990.02</v>
      </c>
      <c r="E23" s="53"/>
      <c r="F23" s="53">
        <v>27037.62</v>
      </c>
      <c r="G23" s="53"/>
      <c r="H23" s="53">
        <v>47330.27</v>
      </c>
      <c r="I23" s="53"/>
      <c r="J23" s="53">
        <v>2397633.04</v>
      </c>
      <c r="K23" s="50"/>
      <c r="L23" s="53"/>
      <c r="M23" s="24"/>
      <c r="N23" s="38"/>
      <c r="O23" s="38"/>
      <c r="P23" s="38">
        <f>SUM(D23:O23)</f>
        <v>2494990.9500000002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3910853</v>
      </c>
      <c r="C24" s="68">
        <v>0</v>
      </c>
      <c r="D24" s="38"/>
      <c r="E24" s="53">
        <v>22990.02</v>
      </c>
      <c r="F24" s="53">
        <v>162173.32</v>
      </c>
      <c r="G24" s="53"/>
      <c r="H24" s="53">
        <v>73670.81</v>
      </c>
      <c r="I24" s="53">
        <v>437574.86</v>
      </c>
      <c r="J24" s="53">
        <v>200000</v>
      </c>
      <c r="K24" s="50"/>
      <c r="L24" s="53"/>
      <c r="M24" s="24"/>
      <c r="N24" s="38"/>
      <c r="O24" s="38"/>
      <c r="P24" s="38">
        <f t="shared" si="1"/>
        <v>896409.01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7283732.0800000001</v>
      </c>
      <c r="C25" s="68">
        <v>0</v>
      </c>
      <c r="D25" s="53"/>
      <c r="E25" s="53">
        <v>167952.01</v>
      </c>
      <c r="F25" s="53">
        <v>385611.8</v>
      </c>
      <c r="G25" s="53">
        <v>-280591.8</v>
      </c>
      <c r="H25" s="53">
        <v>595406</v>
      </c>
      <c r="I25" s="38">
        <v>185260</v>
      </c>
      <c r="J25" s="53">
        <v>-338306</v>
      </c>
      <c r="K25" s="50"/>
      <c r="L25" s="53"/>
      <c r="M25" s="24"/>
      <c r="N25" s="38"/>
      <c r="O25" s="38"/>
      <c r="P25" s="38">
        <f t="shared" si="1"/>
        <v>715332.01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/>
      <c r="F26" s="53">
        <v>177106.2</v>
      </c>
      <c r="G26" s="53">
        <v>627654.40000000002</v>
      </c>
      <c r="H26" s="38">
        <v>512869.3</v>
      </c>
      <c r="I26" s="38">
        <v>469693.1</v>
      </c>
      <c r="J26" s="53">
        <v>9145</v>
      </c>
      <c r="K26" s="50"/>
      <c r="L26" s="53"/>
      <c r="M26" s="24"/>
      <c r="N26" s="38"/>
      <c r="O26" s="38"/>
      <c r="P26" s="38">
        <f t="shared" si="1"/>
        <v>1796468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37888615.68</v>
      </c>
      <c r="C27" s="58"/>
      <c r="D27" s="70"/>
      <c r="E27" s="58">
        <v>1547590.56</v>
      </c>
      <c r="F27" s="58">
        <v>2648712.11</v>
      </c>
      <c r="G27" s="58">
        <v>222877.13</v>
      </c>
      <c r="H27" s="58">
        <v>275372.90999999997</v>
      </c>
      <c r="I27" s="58">
        <v>2468064.02</v>
      </c>
      <c r="J27" s="58">
        <v>3305063.59</v>
      </c>
      <c r="K27" s="65"/>
      <c r="L27" s="58"/>
      <c r="M27" s="58"/>
      <c r="N27" s="58"/>
      <c r="O27" s="58"/>
      <c r="P27" s="58">
        <f>SUM(E27:O27)</f>
        <v>10467680.32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1567732</v>
      </c>
      <c r="C28" s="68">
        <v>0</v>
      </c>
      <c r="D28" s="38"/>
      <c r="E28" s="38">
        <v>14750</v>
      </c>
      <c r="F28" s="53">
        <v>311918.59999999998</v>
      </c>
      <c r="G28" s="53">
        <v>112372</v>
      </c>
      <c r="H28" s="53">
        <v>98580.03</v>
      </c>
      <c r="I28" s="53">
        <v>36477</v>
      </c>
      <c r="J28" s="53">
        <v>140239.98000000001</v>
      </c>
      <c r="K28" s="50"/>
      <c r="L28" s="53"/>
      <c r="M28" s="32"/>
      <c r="N28" s="32"/>
      <c r="O28" s="32"/>
      <c r="P28" s="38">
        <f>SUM(D28:O28)</f>
        <v>714337.61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383000</v>
      </c>
      <c r="C29" s="68">
        <v>0</v>
      </c>
      <c r="D29" s="38"/>
      <c r="E29" s="38"/>
      <c r="F29" s="53">
        <v>9204</v>
      </c>
      <c r="G29" s="53"/>
      <c r="H29" s="53">
        <v>63520</v>
      </c>
      <c r="I29" s="53"/>
      <c r="J29" s="53">
        <v>11500.01</v>
      </c>
      <c r="K29" s="50"/>
      <c r="L29" s="38"/>
      <c r="M29" s="32"/>
      <c r="N29" s="32"/>
      <c r="O29" s="32"/>
      <c r="P29" s="38">
        <f t="shared" ref="P29:P35" si="2">SUM(D29:O29)</f>
        <v>84224.01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1050000</v>
      </c>
      <c r="C30" s="68">
        <v>0</v>
      </c>
      <c r="D30" s="38"/>
      <c r="E30" s="53"/>
      <c r="F30" s="53">
        <v>226696.05</v>
      </c>
      <c r="G30" s="53"/>
      <c r="H30" s="53">
        <v>89791.51</v>
      </c>
      <c r="I30" s="53">
        <v>113757.43</v>
      </c>
      <c r="J30" s="53">
        <v>156662.23000000001</v>
      </c>
      <c r="K30" s="50"/>
      <c r="L30" s="38"/>
      <c r="M30" s="32"/>
      <c r="N30" s="32"/>
      <c r="O30" s="32"/>
      <c r="P30" s="38">
        <f t="shared" si="2"/>
        <v>586907.22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>
        <v>5000</v>
      </c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2927000</v>
      </c>
      <c r="C32" s="68">
        <v>0</v>
      </c>
      <c r="D32" s="38"/>
      <c r="E32" s="38"/>
      <c r="F32" s="53">
        <v>426192.4</v>
      </c>
      <c r="G32" s="53"/>
      <c r="H32" s="53">
        <v>7035.61</v>
      </c>
      <c r="I32" s="53"/>
      <c r="J32" s="53"/>
      <c r="K32" s="50"/>
      <c r="L32" s="32"/>
      <c r="M32" s="32"/>
      <c r="N32" s="32"/>
      <c r="O32" s="32"/>
      <c r="P32" s="38">
        <f>SUM(D32:O32)</f>
        <v>433228.01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881753</v>
      </c>
      <c r="C33" s="68">
        <v>0</v>
      </c>
      <c r="D33" s="38"/>
      <c r="E33" s="38"/>
      <c r="F33" s="53">
        <v>249241.60000000001</v>
      </c>
      <c r="G33" s="53"/>
      <c r="H33" s="53"/>
      <c r="I33" s="53"/>
      <c r="J33" s="53">
        <v>83241.740000000005</v>
      </c>
      <c r="K33" s="50"/>
      <c r="L33" s="32"/>
      <c r="M33" s="32"/>
      <c r="N33" s="32"/>
      <c r="O33" s="32"/>
      <c r="P33" s="38">
        <f t="shared" si="2"/>
        <v>332483.34000000003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27236130.68</v>
      </c>
      <c r="C34" s="68">
        <v>0</v>
      </c>
      <c r="D34" s="38"/>
      <c r="E34" s="38">
        <v>1532840.56</v>
      </c>
      <c r="F34" s="53">
        <v>810776.8</v>
      </c>
      <c r="G34" s="53"/>
      <c r="H34" s="53">
        <v>16445.759999999998</v>
      </c>
      <c r="I34" s="53">
        <v>1781740.2</v>
      </c>
      <c r="J34" s="48">
        <v>2873048.46</v>
      </c>
      <c r="K34" s="50"/>
      <c r="L34" s="32"/>
      <c r="M34" s="32"/>
      <c r="N34" s="32"/>
      <c r="O34" s="32"/>
      <c r="P34" s="38">
        <f>SUM(D34:O34)</f>
        <v>7014851.7800000003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32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3838000</v>
      </c>
      <c r="C36" s="68">
        <v>0</v>
      </c>
      <c r="D36" s="40"/>
      <c r="E36" s="53"/>
      <c r="F36" s="53">
        <v>614682.66</v>
      </c>
      <c r="G36" s="53">
        <v>110505.13</v>
      </c>
      <c r="H36" s="53"/>
      <c r="I36" s="53">
        <v>536089.39</v>
      </c>
      <c r="J36" s="53">
        <v>40371.17</v>
      </c>
      <c r="K36" s="50"/>
      <c r="L36" s="53"/>
      <c r="M36" s="32"/>
      <c r="N36" s="32"/>
      <c r="O36" s="32"/>
      <c r="P36" s="38">
        <f>SUM(D36:O36)</f>
        <v>1301648.3500000001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1098878</v>
      </c>
      <c r="C37" s="68">
        <v>0</v>
      </c>
      <c r="D37" s="58"/>
      <c r="E37" s="58"/>
      <c r="F37" s="58"/>
      <c r="G37" s="58">
        <v>0</v>
      </c>
      <c r="H37" s="58"/>
      <c r="I37" s="58">
        <v>1098878</v>
      </c>
      <c r="J37" s="58"/>
      <c r="K37" s="58"/>
      <c r="L37" s="58"/>
      <c r="M37" s="58"/>
      <c r="N37" s="58"/>
      <c r="O37" s="58"/>
      <c r="P37" s="58">
        <f>SUM(E37:O37)</f>
        <v>1098878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>
        <v>1098878</v>
      </c>
      <c r="C43" s="68">
        <v>0</v>
      </c>
      <c r="D43" s="74"/>
      <c r="E43" s="74"/>
      <c r="F43" s="74"/>
      <c r="G43" s="74"/>
      <c r="H43" s="74"/>
      <c r="I43" s="74">
        <v>1098878</v>
      </c>
      <c r="J43" s="74">
        <v>1098878</v>
      </c>
      <c r="K43" s="74"/>
      <c r="L43" s="74"/>
      <c r="M43" s="74"/>
      <c r="N43" s="32"/>
      <c r="O43" s="32"/>
      <c r="P43" s="74">
        <f>SUM(D43:O43)</f>
        <v>2197756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28303380.059999999</v>
      </c>
      <c r="C53" s="58"/>
      <c r="D53" s="58"/>
      <c r="E53" s="58"/>
      <c r="F53" s="58">
        <v>5011511.29</v>
      </c>
      <c r="G53" s="58">
        <v>16920</v>
      </c>
      <c r="H53" s="58">
        <v>5188799.21</v>
      </c>
      <c r="I53" s="58">
        <v>5559007.9500000002</v>
      </c>
      <c r="J53" s="58">
        <v>910457.11</v>
      </c>
      <c r="K53" s="58"/>
      <c r="L53" s="58"/>
      <c r="M53" s="58"/>
      <c r="N53" s="58"/>
      <c r="O53" s="58"/>
      <c r="P53" s="58">
        <f>SUM(D53:O53)</f>
        <v>16686695.559999999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717412.06</v>
      </c>
      <c r="C54" s="68">
        <v>0</v>
      </c>
      <c r="D54" s="38"/>
      <c r="E54" s="38"/>
      <c r="F54" s="53">
        <v>83072.990000000005</v>
      </c>
      <c r="G54" s="53">
        <v>16920</v>
      </c>
      <c r="H54" s="38">
        <v>358216.01</v>
      </c>
      <c r="I54" s="53">
        <v>118155.45</v>
      </c>
      <c r="J54" s="53">
        <v>110457.11</v>
      </c>
      <c r="K54" s="50"/>
      <c r="L54" s="32"/>
      <c r="M54" s="32"/>
      <c r="N54" s="53"/>
      <c r="O54" s="53"/>
      <c r="P54" s="38">
        <f>SUM(D54:O54)</f>
        <v>686821.55999999994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175000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>SUM(D55:O55)</f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243000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>SUM(D57:O57)</f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5167968</v>
      </c>
      <c r="C58" s="68">
        <v>0</v>
      </c>
      <c r="D58" s="38"/>
      <c r="E58" s="38"/>
      <c r="F58" s="38">
        <v>4528438.3</v>
      </c>
      <c r="G58" s="38"/>
      <c r="H58" s="38">
        <v>583.20000000000005</v>
      </c>
      <c r="I58" s="38">
        <v>70852.5</v>
      </c>
      <c r="J58" s="38"/>
      <c r="K58" s="32"/>
      <c r="L58" s="32"/>
      <c r="M58" s="24"/>
      <c r="N58" s="38"/>
      <c r="O58" s="53"/>
      <c r="P58" s="38">
        <f>SUM(D58:O58)</f>
        <v>4599874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22000000</v>
      </c>
      <c r="C60" s="68">
        <v>0</v>
      </c>
      <c r="D60" s="38"/>
      <c r="E60" s="38"/>
      <c r="F60" s="38">
        <v>400000</v>
      </c>
      <c r="G60" s="38"/>
      <c r="H60" s="38">
        <v>4830000</v>
      </c>
      <c r="I60" s="38">
        <v>5370000</v>
      </c>
      <c r="J60" s="38">
        <v>800000</v>
      </c>
      <c r="K60" s="32"/>
      <c r="L60" s="32"/>
      <c r="M60" s="32"/>
      <c r="N60" s="32"/>
      <c r="O60" s="53"/>
      <c r="P60" s="38">
        <f>SUM(D60:O60)</f>
        <v>11400000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6722000.6900000004</v>
      </c>
      <c r="C63" s="58"/>
      <c r="D63" s="58"/>
      <c r="E63" s="58"/>
      <c r="F63" s="58"/>
      <c r="G63" s="58"/>
      <c r="H63" s="58">
        <v>2511965.2000000002</v>
      </c>
      <c r="I63" s="58"/>
      <c r="J63" s="58"/>
      <c r="K63" s="58"/>
      <c r="L63" s="58"/>
      <c r="M63" s="58"/>
      <c r="N63" s="58"/>
      <c r="O63" s="58"/>
      <c r="P63" s="58">
        <f>SUM(D63:O63)</f>
        <v>2511965.2000000002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6722000.6900000004</v>
      </c>
      <c r="C65" s="68">
        <v>0</v>
      </c>
      <c r="D65" s="38"/>
      <c r="E65" s="38"/>
      <c r="F65" s="38"/>
      <c r="G65" s="38"/>
      <c r="H65" s="38">
        <v>2511965.2000000002</v>
      </c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404774906.27999997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404774906.27999997</v>
      </c>
      <c r="C85" s="72">
        <f>+C10</f>
        <v>0</v>
      </c>
      <c r="D85" s="41">
        <f>+D11+D17</f>
        <v>20827619.18</v>
      </c>
      <c r="E85" s="41">
        <f>+E11+E17+E27+E37</f>
        <v>24861643.279999997</v>
      </c>
      <c r="F85" s="41">
        <f>+F11+F17+F27+F37+F53</f>
        <v>31148313.499999996</v>
      </c>
      <c r="G85" s="41">
        <f>+G11+G17+G27+G53</f>
        <v>22553772.009999998</v>
      </c>
      <c r="H85" s="41">
        <f>+H11+H17+H27+H37+H53+H63</f>
        <v>38402392.57</v>
      </c>
      <c r="I85" s="41">
        <f>+I11+I17+I27+I53+I63+I37</f>
        <v>35210037.43</v>
      </c>
      <c r="J85" s="41">
        <f>+J11+J17+J27+J37+J53</f>
        <v>28832541.869999997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201836319.84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82" t="s">
        <v>88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83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1" t="s">
        <v>89</v>
      </c>
      <c r="E89" s="81"/>
      <c r="F89" s="8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1" t="s">
        <v>90</v>
      </c>
      <c r="E90" s="81"/>
      <c r="F90" s="81"/>
      <c r="G90" s="11"/>
      <c r="H90" s="11"/>
      <c r="I90" s="81" t="s">
        <v>92</v>
      </c>
      <c r="J90" s="81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1"/>
      <c r="J92" s="81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109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Instituto Dominicano del Cafe Indocafe</cp:lastModifiedBy>
  <cp:lastPrinted>2023-08-06T19:50:07Z</cp:lastPrinted>
  <dcterms:created xsi:type="dcterms:W3CDTF">2019-05-29T12:03:30Z</dcterms:created>
  <dcterms:modified xsi:type="dcterms:W3CDTF">2023-08-06T19:56:53Z</dcterms:modified>
</cp:coreProperties>
</file>