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3\PRESUPUESTO AÑO 2023\"/>
    </mc:Choice>
  </mc:AlternateContent>
  <xr:revisionPtr revIDLastSave="0" documentId="13_ncr:1_{93687C76-3B6F-4066-8477-6697C4056178}" xr6:coauthVersionLast="47" xr6:coauthVersionMax="47" xr10:uidLastSave="{00000000-0000-0000-0000-000000000000}"/>
  <bookViews>
    <workbookView xWindow="-120" yWindow="-120" windowWidth="20730" windowHeight="11160" activeTab="2" xr2:uid="{FEE8787C-0B12-4EB8-8194-0E1B68AEC720}"/>
  </bookViews>
  <sheets>
    <sheet name="Hoja1" sheetId="1" r:id="rId1"/>
    <sheet name="Hoja1 (2)" sheetId="2" r:id="rId2"/>
    <sheet name="Hoja1 (3)" sheetId="3" r:id="rId3"/>
  </sheets>
  <definedNames>
    <definedName name="_xlnm.Print_Area" localSheetId="2">'Hoja1 (3)'!$A$1:$D$101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3" l="1"/>
  <c r="E51" i="3"/>
  <c r="E35" i="3"/>
  <c r="E26" i="3"/>
  <c r="E16" i="3"/>
  <c r="E11" i="3"/>
  <c r="E77" i="3" l="1"/>
  <c r="E88" i="3" s="1"/>
  <c r="E10" i="3"/>
  <c r="D51" i="3" l="1"/>
  <c r="D61" i="3"/>
  <c r="D35" i="3"/>
  <c r="D26" i="3"/>
  <c r="D16" i="3"/>
  <c r="D11" i="3"/>
  <c r="D77" i="3" s="1"/>
  <c r="D88" i="3" s="1"/>
  <c r="C61" i="3"/>
  <c r="C51" i="3"/>
  <c r="C35" i="3"/>
  <c r="C26" i="3"/>
  <c r="C16" i="3"/>
  <c r="C11" i="3"/>
  <c r="D11" i="2"/>
  <c r="E61" i="2"/>
  <c r="D61" i="2"/>
  <c r="E51" i="2"/>
  <c r="E35" i="2"/>
  <c r="D27" i="2"/>
  <c r="D26" i="2" s="1"/>
  <c r="E26" i="2"/>
  <c r="E16" i="2"/>
  <c r="D51" i="2"/>
  <c r="D35" i="2"/>
  <c r="D16" i="2"/>
  <c r="E11" i="2"/>
  <c r="E77" i="2" s="1"/>
  <c r="E88" i="2" s="1"/>
  <c r="C61" i="2"/>
  <c r="C51" i="2"/>
  <c r="C35" i="2"/>
  <c r="C26" i="2"/>
  <c r="C16" i="2"/>
  <c r="C11" i="2"/>
  <c r="C77" i="1"/>
  <c r="C88" i="1" s="1"/>
  <c r="C61" i="1"/>
  <c r="C51" i="1"/>
  <c r="C35" i="1"/>
  <c r="C26" i="1"/>
  <c r="C16" i="1"/>
  <c r="C11" i="1"/>
  <c r="C10" i="1"/>
  <c r="D10" i="3" l="1"/>
  <c r="C77" i="3"/>
  <c r="C88" i="3" s="1"/>
  <c r="C10" i="3"/>
  <c r="E10" i="2"/>
  <c r="D10" i="2"/>
  <c r="D77" i="2"/>
  <c r="D88" i="2" s="1"/>
  <c r="C10" i="2"/>
  <c r="C77" i="2"/>
  <c r="C88" i="2" s="1"/>
</calcChain>
</file>

<file path=xl/sharedStrings.xml><?xml version="1.0" encoding="utf-8"?>
<sst xmlns="http://schemas.openxmlformats.org/spreadsheetml/2006/main" count="478" uniqueCount="165">
  <si>
    <t>Año 2022</t>
  </si>
  <si>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</si>
  <si>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</si>
  <si>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</si>
  <si>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</si>
  <si>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</si>
  <si>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</si>
  <si>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</si>
  <si>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</si>
  <si>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</si>
  <si>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</si>
  <si>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</si>
  <si>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</si>
  <si>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</si>
  <si>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</si>
  <si>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</si>
  <si>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</si>
  <si>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</si>
  <si>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</si>
  <si>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</si>
  <si>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</si>
  <si>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</si>
  <si>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</si>
  <si>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</si>
  <si>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</si>
  <si>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</si>
  <si>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</si>
  <si>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</si>
  <si>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</si>
  <si>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</si>
  <si>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</si>
  <si>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</si>
  <si>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</si>
  <si>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</si>
  <si>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</si>
  <si>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</si>
  <si>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</si>
  <si>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</si>
  <si>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</si>
  <si>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</si>
  <si>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</si>
  <si>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</si>
  <si>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</si>
  <si>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</si>
  <si>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</si>
  <si>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</si>
  <si>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</si>
  <si>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</si>
  <si>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</si>
  <si>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</si>
  <si>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</si>
  <si>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</si>
  <si>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</si>
  <si>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</si>
  <si>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</si>
  <si>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</si>
  <si>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</si>
  <si>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</si>
  <si>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</si>
  <si>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</si>
  <si>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</si>
  <si>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</si>
  <si>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</si>
  <si>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</si>
  <si>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</si>
  <si>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</si>
  <si>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</si>
  <si>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</si>
  <si>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</si>
  <si>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</si>
  <si>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</si>
  <si>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</si>
  <si>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</si>
  <si>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</si>
  <si>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</si>
  <si>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</si>
  <si>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</si>
  <si>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</si>
  <si>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</si>
  <si>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</si>
  <si>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</si>
  <si>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</si>
  <si>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</si>
  <si>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</si>
  <si>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</si>
  <si>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</si>
  <si>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</si>
  <si>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Mobiliario y Equip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</si>
  <si>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</si>
  <si>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</si>
  <si>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</si>
  <si>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</si>
  <si>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</si>
  <si>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</si>
  <si>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</si>
  <si>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</si>
  <si>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</si>
  <si>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</si>
  <si>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</si>
  <si>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</si>
  <si>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</si>
  <si>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</si>
  <si>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</si>
  <si>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</si>
  <si>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</si>
  <si>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</si>
  <si>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</si>
  <si>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</si>
  <si>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</si>
  <si>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</si>
  <si>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</si>
  <si>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</si>
  <si>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</si>
  <si>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</si>
  <si>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</si>
  <si>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</si>
  <si>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</si>
  <si>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</si>
  <si>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</si>
  <si>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</si>
  <si>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</si>
  <si>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</si>
  <si>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</si>
  <si>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</si>
  <si>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</si>
  <si>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</si>
  <si>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</si>
  <si>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</si>
  <si>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</si>
  <si>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</si>
  <si>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</si>
  <si>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</si>
  <si>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</si>
  <si>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</si>
  <si>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</si>
  <si>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</si>
  <si>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</si>
  <si>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</si>
  <si>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</si>
  <si>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</si>
  <si>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</si>
  <si>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</si>
  <si>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</si>
  <si>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</si>
  <si>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</si>
  <si>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</si>
  <si>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</si>
  <si>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</si>
  <si>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</si>
  <si>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                      José Orlando Nuñez</t>
  </si>
  <si>
    <r>
      <t xml:space="preserve">           </t>
    </r>
    <r>
      <rPr>
        <b/>
        <sz val="11"/>
        <color theme="1"/>
        <rFont val="Calibri"/>
        <family val="2"/>
        <scheme val="minor"/>
      </rPr>
      <t xml:space="preserve">  María Josefina Camilo</t>
    </r>
  </si>
  <si>
    <t xml:space="preserve">                              Contador</t>
  </si>
  <si>
    <t xml:space="preserve">       Subdirectora Administrativa</t>
  </si>
  <si>
    <t xml:space="preserve">Autorizado por </t>
  </si>
  <si>
    <t>LEONIDAS BATISTA DIAZ</t>
  </si>
  <si>
    <t>Director Ejecutivo</t>
  </si>
  <si>
    <t>TOTAL DEVENGADO</t>
  </si>
  <si>
    <t>PRESUPUESTO MODIFICADO</t>
  </si>
  <si>
    <r>
      <rPr>
        <b/>
        <sz val="14"/>
        <color theme="1"/>
        <rFont val="Calibri"/>
        <family val="2"/>
        <scheme val="minor"/>
      </rPr>
      <t>Fuente:</t>
    </r>
    <r>
      <rPr>
        <sz val="14"/>
        <color theme="1"/>
        <rFont val="Calibri"/>
        <family val="2"/>
        <scheme val="minor"/>
      </rPr>
      <t xml:space="preserve"> SIGEF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</si>
  <si>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</si>
  <si>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</si>
  <si>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</si>
  <si>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2023</t>
  </si>
  <si>
    <t>PRESUPUESTO     DEVENGADO</t>
  </si>
  <si>
    <t>PRESUPUESTO    
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</si>
</sst>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164" fontId="0" fillId="0" borderId="0" xfId="1" applyFont="1"/>
    <xf numFmtId="43" fontId="0" fillId="0" borderId="0" xfId="0" applyNumberForma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990601</xdr:colOff>
      <xdr:row>0</xdr:row>
      <xdr:rowOff>0</xdr:rowOff>
    </xdr:from>
    <xdr:to>
      <xdr:col>2</xdr:col>
      <xdr:colOff>628334</xdr:colOff>
      <xdr:row>3</xdr:row>
      <xdr:rowOff>47625</xdr:rowOff>
    </xdr:to>
    <xdr:pic>
      <xdr:nvPicPr>
        <xdr:cNvPr id="3" name="Imagen 2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A3AE2FC1-BDE5-40DA-9079-A33F0BA9E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1552576</xdr:colOff>
      <xdr:row>0</xdr:row>
      <xdr:rowOff>28575</xdr:rowOff>
    </xdr:from>
    <xdr:to>
      <xdr:col>3</xdr:col>
      <xdr:colOff>1104584</xdr:colOff>
      <xdr:row>3</xdr:row>
      <xdr:rowOff>76200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F0F6CABB-A1DA-493B-A2E6-08B08DD83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1" y="28575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1619251</xdr:colOff>
      <xdr:row>0</xdr:row>
      <xdr:rowOff>66675</xdr:rowOff>
    </xdr:from>
    <xdr:to>
      <xdr:col>3</xdr:col>
      <xdr:colOff>761684</xdr:colOff>
      <xdr:row>3</xdr:row>
      <xdr:rowOff>114300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9056B323-9BB3-41F7-ABFA-2F284403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1" y="66675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C42D-296C-4146-A904-2354D441DBAB}">
  <dimension ref="A5:D107"/>
  <sheetViews>
    <sheetView workbookViewId="0">
      <selection activeCell="B106" sqref="B106"/>
    </sheetView>
  </sheetViews>
  <sheetFormatPr baseColWidth="10" defaultRowHeight="15" x14ac:dyDescent="0.25"/>
  <cols>
    <col min="1" max="1" width="9" customWidth="1"/>
    <col min="2" max="2" width="57.5703125" customWidth="1"/>
    <col min="3" max="3" width="16.140625" customWidth="1"/>
    <col min="4" max="4" width="14.7109375" customWidth="1"/>
  </cols>
  <sheetData>
    <row r="5" spans="1:4" ht="15.75" x14ac:dyDescent="0.25">
      <c r="A5" s="27" t="s">
        <v>0</v>
      </c>
      <c r="B5" s="27"/>
      <c r="C5" s="27"/>
      <c r="D5" s="27"/>
    </row>
    <row r="6" spans="1:4" x14ac:dyDescent="0.25">
      <c r="A6" s="28" t="s">
        <v>1</v>
      </c>
      <c r="B6" s="28"/>
      <c r="C6" s="28"/>
      <c r="D6" s="28"/>
    </row>
    <row r="7" spans="1:4" x14ac:dyDescent="0.25">
      <c r="A7" s="28" t="s">
        <v>2</v>
      </c>
      <c r="B7" s="28"/>
      <c r="C7" s="28"/>
      <c r="D7" s="28"/>
    </row>
    <row r="9" spans="1:4" ht="30" x14ac:dyDescent="0.25">
      <c r="A9" s="1" t="s">
        <v>3</v>
      </c>
      <c r="B9" s="1" t="s">
        <v>4</v>
      </c>
      <c r="C9" s="2" t="s">
        <v>5</v>
      </c>
      <c r="D9" s="2" t="s">
        <v>6</v>
      </c>
    </row>
    <row r="10" spans="1:4" x14ac:dyDescent="0.25">
      <c r="A10" s="3">
        <v>2</v>
      </c>
      <c r="B10" s="4" t="s">
        <v>7</v>
      </c>
      <c r="C10" s="5">
        <f>SUM(C11+C16+C26+C35+C51+C61)</f>
        <v>374522262</v>
      </c>
      <c r="D10" s="4"/>
    </row>
    <row r="11" spans="1:4" x14ac:dyDescent="0.25">
      <c r="A11" s="3">
        <v>2.1</v>
      </c>
      <c r="B11" s="4" t="s">
        <v>8</v>
      </c>
      <c r="C11" s="5">
        <f>SUM(C12:C15)</f>
        <v>280912552</v>
      </c>
      <c r="D11" s="6">
        <v>0</v>
      </c>
    </row>
    <row r="12" spans="1:4" x14ac:dyDescent="0.25">
      <c r="A12" s="7" t="s">
        <v>9</v>
      </c>
      <c r="B12" s="8" t="s">
        <v>10</v>
      </c>
      <c r="C12" s="9">
        <v>241730190</v>
      </c>
      <c r="D12" s="10">
        <v>0</v>
      </c>
    </row>
    <row r="13" spans="1:4" x14ac:dyDescent="0.25">
      <c r="A13" s="7" t="s">
        <v>11</v>
      </c>
      <c r="B13" s="8" t="s">
        <v>12</v>
      </c>
      <c r="C13" s="9">
        <v>6812000</v>
      </c>
      <c r="D13" s="10">
        <v>0</v>
      </c>
    </row>
    <row r="14" spans="1:4" x14ac:dyDescent="0.25">
      <c r="A14" s="7" t="s">
        <v>13</v>
      </c>
      <c r="B14" s="8" t="s">
        <v>14</v>
      </c>
      <c r="C14" s="9">
        <v>945000</v>
      </c>
      <c r="D14" s="10">
        <v>0</v>
      </c>
    </row>
    <row r="15" spans="1:4" x14ac:dyDescent="0.25">
      <c r="A15" s="7" t="s">
        <v>15</v>
      </c>
      <c r="B15" s="8" t="s">
        <v>16</v>
      </c>
      <c r="C15" s="9">
        <v>31425362</v>
      </c>
      <c r="D15" s="10">
        <v>0</v>
      </c>
    </row>
    <row r="16" spans="1:4" x14ac:dyDescent="0.25">
      <c r="A16" s="3">
        <v>2.2000000000000002</v>
      </c>
      <c r="B16" s="4" t="s">
        <v>17</v>
      </c>
      <c r="C16" s="5">
        <f>SUM(C17:C25)</f>
        <v>36796960</v>
      </c>
      <c r="D16" s="6">
        <v>0</v>
      </c>
    </row>
    <row r="17" spans="1:4" x14ac:dyDescent="0.25">
      <c r="A17" s="7" t="s">
        <v>18</v>
      </c>
      <c r="B17" s="8" t="s">
        <v>19</v>
      </c>
      <c r="C17" s="9">
        <v>6342960</v>
      </c>
      <c r="D17" s="10">
        <v>0</v>
      </c>
    </row>
    <row r="18" spans="1:4" x14ac:dyDescent="0.25">
      <c r="A18" s="7" t="s">
        <v>20</v>
      </c>
      <c r="B18" s="8" t="s">
        <v>21</v>
      </c>
      <c r="C18" s="9">
        <v>1750000</v>
      </c>
      <c r="D18" s="10">
        <v>0</v>
      </c>
    </row>
    <row r="19" spans="1:4" x14ac:dyDescent="0.25">
      <c r="A19" s="7" t="s">
        <v>22</v>
      </c>
      <c r="B19" s="8" t="s">
        <v>23</v>
      </c>
      <c r="C19" s="9">
        <v>2570000</v>
      </c>
      <c r="D19" s="10">
        <v>0</v>
      </c>
    </row>
    <row r="20" spans="1:4" x14ac:dyDescent="0.25">
      <c r="A20" s="7" t="s">
        <v>24</v>
      </c>
      <c r="B20" s="8" t="s">
        <v>25</v>
      </c>
      <c r="C20" s="9">
        <v>350000</v>
      </c>
      <c r="D20" s="10">
        <v>0</v>
      </c>
    </row>
    <row r="21" spans="1:4" x14ac:dyDescent="0.25">
      <c r="A21" s="7" t="s">
        <v>26</v>
      </c>
      <c r="B21" s="8" t="s">
        <v>27</v>
      </c>
      <c r="C21" s="9">
        <v>6100000</v>
      </c>
      <c r="D21" s="10">
        <v>0</v>
      </c>
    </row>
    <row r="22" spans="1:4" x14ac:dyDescent="0.25">
      <c r="A22" s="7" t="s">
        <v>28</v>
      </c>
      <c r="B22" s="8" t="s">
        <v>29</v>
      </c>
      <c r="C22" s="9">
        <v>1800000</v>
      </c>
      <c r="D22" s="10">
        <v>0</v>
      </c>
    </row>
    <row r="23" spans="1:4" ht="30" x14ac:dyDescent="0.25">
      <c r="A23" s="7" t="s">
        <v>30</v>
      </c>
      <c r="B23" s="11" t="s">
        <v>31</v>
      </c>
      <c r="C23" s="9">
        <v>4400000</v>
      </c>
      <c r="D23" s="10">
        <v>0</v>
      </c>
    </row>
    <row r="24" spans="1:4" x14ac:dyDescent="0.25">
      <c r="A24" s="7" t="s">
        <v>32</v>
      </c>
      <c r="B24" s="11" t="s">
        <v>33</v>
      </c>
      <c r="C24" s="9">
        <v>10734000</v>
      </c>
      <c r="D24" s="10">
        <v>0</v>
      </c>
    </row>
    <row r="25" spans="1:4" x14ac:dyDescent="0.25">
      <c r="A25" s="7" t="s">
        <v>34</v>
      </c>
      <c r="B25" s="8" t="s">
        <v>35</v>
      </c>
      <c r="C25" s="9">
        <v>2750000</v>
      </c>
      <c r="D25" s="10">
        <v>0</v>
      </c>
    </row>
    <row r="26" spans="1:4" x14ac:dyDescent="0.25">
      <c r="A26" s="3">
        <v>2.2999999999999998</v>
      </c>
      <c r="B26" s="4" t="s">
        <v>36</v>
      </c>
      <c r="C26" s="5">
        <f>SUM(C27:C34)</f>
        <v>41826500</v>
      </c>
      <c r="D26" s="6">
        <v>0</v>
      </c>
    </row>
    <row r="27" spans="1:4" x14ac:dyDescent="0.25">
      <c r="A27" s="7" t="s">
        <v>37</v>
      </c>
      <c r="B27" s="8" t="s">
        <v>38</v>
      </c>
      <c r="C27" s="9">
        <v>17400000</v>
      </c>
      <c r="D27" s="10">
        <v>0</v>
      </c>
    </row>
    <row r="28" spans="1:4" x14ac:dyDescent="0.25">
      <c r="A28" s="7" t="s">
        <v>39</v>
      </c>
      <c r="B28" s="8" t="s">
        <v>40</v>
      </c>
      <c r="C28" s="9">
        <v>763000</v>
      </c>
      <c r="D28" s="10">
        <v>0</v>
      </c>
    </row>
    <row r="29" spans="1:4" x14ac:dyDescent="0.25">
      <c r="A29" s="7" t="s">
        <v>41</v>
      </c>
      <c r="B29" s="8" t="s">
        <v>42</v>
      </c>
      <c r="C29" s="9">
        <v>1500000</v>
      </c>
      <c r="D29" s="10">
        <v>0</v>
      </c>
    </row>
    <row r="30" spans="1:4" x14ac:dyDescent="0.25">
      <c r="A30" s="7" t="s">
        <v>43</v>
      </c>
      <c r="B30" s="8" t="s">
        <v>44</v>
      </c>
      <c r="C30" s="9"/>
      <c r="D30" s="10"/>
    </row>
    <row r="31" spans="1:4" x14ac:dyDescent="0.25">
      <c r="A31" s="7" t="s">
        <v>45</v>
      </c>
      <c r="B31" s="8" t="s">
        <v>46</v>
      </c>
      <c r="C31" s="9">
        <v>2450000</v>
      </c>
      <c r="D31" s="10">
        <v>0</v>
      </c>
    </row>
    <row r="32" spans="1:4" x14ac:dyDescent="0.25">
      <c r="A32" s="7" t="s">
        <v>47</v>
      </c>
      <c r="B32" s="11" t="s">
        <v>48</v>
      </c>
      <c r="C32" s="9">
        <v>857500</v>
      </c>
      <c r="D32" s="10">
        <v>0</v>
      </c>
    </row>
    <row r="33" spans="1:4" x14ac:dyDescent="0.25">
      <c r="A33" s="7" t="s">
        <v>49</v>
      </c>
      <c r="B33" s="11" t="s">
        <v>50</v>
      </c>
      <c r="C33" s="9">
        <v>17451000</v>
      </c>
      <c r="D33" s="10">
        <v>0</v>
      </c>
    </row>
    <row r="34" spans="1:4" x14ac:dyDescent="0.25">
      <c r="A34" s="7" t="s">
        <v>51</v>
      </c>
      <c r="B34" s="8" t="s">
        <v>52</v>
      </c>
      <c r="C34" s="9">
        <v>1405000</v>
      </c>
      <c r="D34" s="10">
        <v>0</v>
      </c>
    </row>
    <row r="35" spans="1:4" x14ac:dyDescent="0.25">
      <c r="A35" s="3">
        <v>2.4</v>
      </c>
      <c r="B35" s="4" t="s">
        <v>53</v>
      </c>
      <c r="C35" s="5">
        <f>SUM(C36:C42)</f>
        <v>2288750</v>
      </c>
      <c r="D35" s="6">
        <v>0</v>
      </c>
    </row>
    <row r="36" spans="1:4" x14ac:dyDescent="0.25">
      <c r="A36" s="7" t="s">
        <v>54</v>
      </c>
      <c r="B36" s="8" t="s">
        <v>55</v>
      </c>
      <c r="C36" s="9"/>
      <c r="D36" s="10">
        <v>0</v>
      </c>
    </row>
    <row r="37" spans="1:4" x14ac:dyDescent="0.25">
      <c r="A37" s="7" t="s">
        <v>56</v>
      </c>
      <c r="B37" s="11" t="s">
        <v>57</v>
      </c>
      <c r="C37" s="9"/>
      <c r="D37" s="10">
        <v>0</v>
      </c>
    </row>
    <row r="38" spans="1:4" x14ac:dyDescent="0.25">
      <c r="A38" s="7" t="s">
        <v>58</v>
      </c>
      <c r="B38" s="11" t="s">
        <v>59</v>
      </c>
      <c r="C38" s="9"/>
      <c r="D38" s="10">
        <v>0</v>
      </c>
    </row>
    <row r="39" spans="1:4" x14ac:dyDescent="0.25">
      <c r="A39" s="7" t="s">
        <v>60</v>
      </c>
      <c r="B39" s="11" t="s">
        <v>61</v>
      </c>
      <c r="C39" s="9"/>
      <c r="D39" s="10">
        <v>0</v>
      </c>
    </row>
    <row r="40" spans="1:4" x14ac:dyDescent="0.25">
      <c r="A40" s="7" t="s">
        <v>62</v>
      </c>
      <c r="B40" s="11" t="s">
        <v>63</v>
      </c>
      <c r="C40" s="9"/>
      <c r="D40" s="10">
        <v>0</v>
      </c>
    </row>
    <row r="41" spans="1:4" x14ac:dyDescent="0.25">
      <c r="A41" s="7" t="s">
        <v>64</v>
      </c>
      <c r="B41" s="8" t="s">
        <v>65</v>
      </c>
      <c r="C41" s="9">
        <v>2288750</v>
      </c>
      <c r="D41" s="10">
        <v>0</v>
      </c>
    </row>
    <row r="42" spans="1:4" x14ac:dyDescent="0.25">
      <c r="A42" s="7" t="s">
        <v>66</v>
      </c>
      <c r="B42" s="11" t="s">
        <v>67</v>
      </c>
      <c r="C42" s="9"/>
      <c r="D42" s="10">
        <v>0</v>
      </c>
    </row>
    <row r="43" spans="1:4" x14ac:dyDescent="0.25">
      <c r="A43" s="3">
        <v>2.5</v>
      </c>
      <c r="B43" s="4" t="s">
        <v>68</v>
      </c>
      <c r="C43" s="12">
        <v>0</v>
      </c>
      <c r="D43" s="12">
        <v>0</v>
      </c>
    </row>
    <row r="44" spans="1:4" x14ac:dyDescent="0.25">
      <c r="A44" s="7" t="s">
        <v>69</v>
      </c>
      <c r="B44" s="8" t="s">
        <v>70</v>
      </c>
      <c r="C44" s="9"/>
      <c r="D44" s="10">
        <v>0</v>
      </c>
    </row>
    <row r="45" spans="1:4" x14ac:dyDescent="0.25">
      <c r="A45" s="7" t="s">
        <v>71</v>
      </c>
      <c r="B45" s="11" t="s">
        <v>72</v>
      </c>
      <c r="C45" s="9"/>
      <c r="D45" s="10">
        <v>0</v>
      </c>
    </row>
    <row r="46" spans="1:4" x14ac:dyDescent="0.25">
      <c r="A46" s="7" t="s">
        <v>73</v>
      </c>
      <c r="B46" s="11" t="s">
        <v>74</v>
      </c>
      <c r="C46" s="9"/>
      <c r="D46" s="10">
        <v>0</v>
      </c>
    </row>
    <row r="47" spans="1:4" x14ac:dyDescent="0.25">
      <c r="A47" s="7" t="s">
        <v>75</v>
      </c>
      <c r="B47" s="11" t="s">
        <v>76</v>
      </c>
      <c r="C47" s="9"/>
      <c r="D47" s="10">
        <v>0</v>
      </c>
    </row>
    <row r="48" spans="1:4" x14ac:dyDescent="0.25">
      <c r="A48" s="7" t="s">
        <v>77</v>
      </c>
      <c r="B48" s="11" t="s">
        <v>78</v>
      </c>
      <c r="C48" s="9"/>
      <c r="D48" s="10">
        <v>0</v>
      </c>
    </row>
    <row r="49" spans="1:4" x14ac:dyDescent="0.25">
      <c r="A49" s="7" t="s">
        <v>79</v>
      </c>
      <c r="B49" s="8" t="s">
        <v>80</v>
      </c>
      <c r="C49" s="9"/>
      <c r="D49" s="10">
        <v>0</v>
      </c>
    </row>
    <row r="50" spans="1:4" x14ac:dyDescent="0.25">
      <c r="A50" s="7" t="s">
        <v>81</v>
      </c>
      <c r="B50" s="11" t="s">
        <v>82</v>
      </c>
      <c r="C50" s="9"/>
      <c r="D50" s="10">
        <v>0</v>
      </c>
    </row>
    <row r="51" spans="1:4" x14ac:dyDescent="0.25">
      <c r="A51" s="3">
        <v>2.6</v>
      </c>
      <c r="B51" s="4" t="s">
        <v>83</v>
      </c>
      <c r="C51" s="5">
        <f>SUM(C52:C60)</f>
        <v>4347500</v>
      </c>
      <c r="D51" s="6">
        <v>0</v>
      </c>
    </row>
    <row r="52" spans="1:4" x14ac:dyDescent="0.25">
      <c r="A52" s="7" t="s">
        <v>84</v>
      </c>
      <c r="B52" s="8" t="s">
        <v>85</v>
      </c>
      <c r="C52" s="9">
        <v>3722500</v>
      </c>
      <c r="D52" s="10">
        <v>0</v>
      </c>
    </row>
    <row r="53" spans="1:4" x14ac:dyDescent="0.25">
      <c r="A53" s="7" t="s">
        <v>86</v>
      </c>
      <c r="B53" s="8" t="s">
        <v>87</v>
      </c>
      <c r="C53" s="9">
        <v>125000</v>
      </c>
      <c r="D53" s="10">
        <v>0</v>
      </c>
    </row>
    <row r="54" spans="1:4" x14ac:dyDescent="0.25">
      <c r="A54" s="7" t="s">
        <v>88</v>
      </c>
      <c r="B54" s="8" t="s">
        <v>89</v>
      </c>
      <c r="C54" s="9">
        <v>500000</v>
      </c>
      <c r="D54" s="10">
        <v>0</v>
      </c>
    </row>
    <row r="55" spans="1:4" x14ac:dyDescent="0.25">
      <c r="A55" s="7" t="s">
        <v>90</v>
      </c>
      <c r="B55" s="8" t="s">
        <v>91</v>
      </c>
      <c r="C55" s="9"/>
      <c r="D55" s="10">
        <v>0</v>
      </c>
    </row>
    <row r="56" spans="1:4" x14ac:dyDescent="0.25">
      <c r="A56" s="7" t="s">
        <v>92</v>
      </c>
      <c r="B56" s="8" t="s">
        <v>93</v>
      </c>
      <c r="C56" s="9"/>
      <c r="D56" s="10">
        <v>0</v>
      </c>
    </row>
    <row r="57" spans="1:4" x14ac:dyDescent="0.25">
      <c r="A57" s="7" t="s">
        <v>94</v>
      </c>
      <c r="B57" s="8" t="s">
        <v>95</v>
      </c>
      <c r="C57" s="9"/>
      <c r="D57" s="10">
        <v>0</v>
      </c>
    </row>
    <row r="58" spans="1:4" x14ac:dyDescent="0.25">
      <c r="A58" s="7" t="s">
        <v>96</v>
      </c>
      <c r="B58" s="8" t="s">
        <v>97</v>
      </c>
      <c r="C58" s="9"/>
      <c r="D58" s="10">
        <v>0</v>
      </c>
    </row>
    <row r="59" spans="1:4" x14ac:dyDescent="0.25">
      <c r="A59" s="7" t="s">
        <v>98</v>
      </c>
      <c r="B59" s="8" t="s">
        <v>99</v>
      </c>
      <c r="C59" s="9"/>
      <c r="D59" s="10">
        <v>0</v>
      </c>
    </row>
    <row r="60" spans="1:4" x14ac:dyDescent="0.25">
      <c r="A60" s="7" t="s">
        <v>100</v>
      </c>
      <c r="B60" s="8" t="s">
        <v>101</v>
      </c>
      <c r="C60" s="9"/>
      <c r="D60" s="10">
        <v>0</v>
      </c>
    </row>
    <row r="61" spans="1:4" x14ac:dyDescent="0.25">
      <c r="A61" s="3">
        <v>2.7</v>
      </c>
      <c r="B61" s="4" t="s">
        <v>102</v>
      </c>
      <c r="C61" s="5">
        <f>SUM(C62:C65)</f>
        <v>8350000</v>
      </c>
      <c r="D61" s="6">
        <v>0</v>
      </c>
    </row>
    <row r="62" spans="1:4" x14ac:dyDescent="0.25">
      <c r="A62" s="7" t="s">
        <v>103</v>
      </c>
      <c r="B62" s="8" t="s">
        <v>104</v>
      </c>
      <c r="C62" s="9">
        <v>5000000</v>
      </c>
      <c r="D62" s="10">
        <v>0</v>
      </c>
    </row>
    <row r="63" spans="1:4" x14ac:dyDescent="0.25">
      <c r="A63" s="7" t="s">
        <v>105</v>
      </c>
      <c r="B63" s="8" t="s">
        <v>106</v>
      </c>
      <c r="C63" s="9">
        <v>3350000</v>
      </c>
      <c r="D63" s="10">
        <v>0</v>
      </c>
    </row>
    <row r="64" spans="1:4" x14ac:dyDescent="0.25">
      <c r="A64" s="7" t="s">
        <v>107</v>
      </c>
      <c r="B64" s="8" t="s">
        <v>108</v>
      </c>
      <c r="C64" s="9"/>
      <c r="D64" s="10">
        <v>0</v>
      </c>
    </row>
    <row r="65" spans="1:4" x14ac:dyDescent="0.25">
      <c r="A65" s="7" t="s">
        <v>109</v>
      </c>
      <c r="B65" s="8" t="s">
        <v>110</v>
      </c>
      <c r="C65" s="9" t="s">
        <v>111</v>
      </c>
      <c r="D65" s="10">
        <v>0</v>
      </c>
    </row>
    <row r="66" spans="1:4" x14ac:dyDescent="0.25">
      <c r="A66" s="3">
        <v>2.8</v>
      </c>
      <c r="B66" s="4" t="s">
        <v>112</v>
      </c>
      <c r="C66" s="13"/>
      <c r="D66" s="6">
        <v>0</v>
      </c>
    </row>
    <row r="67" spans="1:4" x14ac:dyDescent="0.25">
      <c r="A67" s="7" t="s">
        <v>113</v>
      </c>
      <c r="B67" s="8" t="s">
        <v>114</v>
      </c>
      <c r="C67" s="9"/>
      <c r="D67" s="10">
        <v>0</v>
      </c>
    </row>
    <row r="68" spans="1:4" x14ac:dyDescent="0.25">
      <c r="A68" s="7" t="s">
        <v>115</v>
      </c>
      <c r="B68" s="8" t="s">
        <v>116</v>
      </c>
      <c r="C68" s="9"/>
      <c r="D68" s="10">
        <v>0</v>
      </c>
    </row>
    <row r="69" spans="1:4" x14ac:dyDescent="0.25">
      <c r="A69" s="7" t="s">
        <v>117</v>
      </c>
      <c r="B69" s="8" t="s">
        <v>118</v>
      </c>
      <c r="C69" s="9"/>
      <c r="D69" s="10">
        <v>0</v>
      </c>
    </row>
    <row r="70" spans="1:4" x14ac:dyDescent="0.25">
      <c r="A70" s="7" t="s">
        <v>119</v>
      </c>
      <c r="B70" s="8" t="s">
        <v>120</v>
      </c>
      <c r="C70" s="9"/>
      <c r="D70" s="10">
        <v>0</v>
      </c>
    </row>
    <row r="71" spans="1:4" x14ac:dyDescent="0.25">
      <c r="A71" s="7" t="s">
        <v>121</v>
      </c>
      <c r="B71" s="8" t="s">
        <v>122</v>
      </c>
      <c r="C71" s="9"/>
      <c r="D71" s="10">
        <v>0</v>
      </c>
    </row>
    <row r="72" spans="1:4" x14ac:dyDescent="0.25">
      <c r="A72" s="3">
        <v>2.9</v>
      </c>
      <c r="B72" s="4" t="s">
        <v>123</v>
      </c>
      <c r="C72" s="13"/>
      <c r="D72" s="6">
        <v>0</v>
      </c>
    </row>
    <row r="73" spans="1:4" x14ac:dyDescent="0.25">
      <c r="A73" s="7" t="s">
        <v>124</v>
      </c>
      <c r="B73" s="8" t="s">
        <v>125</v>
      </c>
      <c r="C73" s="9"/>
      <c r="D73" s="10">
        <v>0</v>
      </c>
    </row>
    <row r="74" spans="1:4" x14ac:dyDescent="0.25">
      <c r="A74" s="7" t="s">
        <v>126</v>
      </c>
      <c r="B74" s="8" t="s">
        <v>127</v>
      </c>
      <c r="C74" s="9"/>
      <c r="D74" s="10">
        <v>0</v>
      </c>
    </row>
    <row r="75" spans="1:4" x14ac:dyDescent="0.25">
      <c r="A75" s="7" t="s">
        <v>128</v>
      </c>
      <c r="B75" s="8" t="s">
        <v>129</v>
      </c>
      <c r="C75" s="9"/>
      <c r="D75" s="10">
        <v>0</v>
      </c>
    </row>
    <row r="76" spans="1:4" x14ac:dyDescent="0.25">
      <c r="A76" s="7" t="s">
        <v>130</v>
      </c>
      <c r="B76" s="8" t="s">
        <v>131</v>
      </c>
      <c r="C76" s="9"/>
      <c r="D76" s="10">
        <v>0</v>
      </c>
    </row>
    <row r="77" spans="1:4" x14ac:dyDescent="0.25">
      <c r="A77" s="3" t="s">
        <v>132</v>
      </c>
      <c r="B77" s="4"/>
      <c r="C77" s="5">
        <f>SUM(C11+C16+C26+C35+C51+C61)</f>
        <v>374522262</v>
      </c>
      <c r="D77" s="6">
        <v>0</v>
      </c>
    </row>
    <row r="78" spans="1:4" x14ac:dyDescent="0.25">
      <c r="A78" s="3" t="s">
        <v>133</v>
      </c>
      <c r="B78" s="4"/>
      <c r="C78" s="13"/>
      <c r="D78" s="6">
        <v>0</v>
      </c>
    </row>
    <row r="79" spans="1:4" x14ac:dyDescent="0.25">
      <c r="A79" s="3">
        <v>4.0999999999999996</v>
      </c>
      <c r="B79" s="4" t="s">
        <v>134</v>
      </c>
      <c r="C79" s="13"/>
      <c r="D79" s="6">
        <v>0</v>
      </c>
    </row>
    <row r="80" spans="1:4" x14ac:dyDescent="0.25">
      <c r="A80" s="7" t="s">
        <v>135</v>
      </c>
      <c r="B80" s="8" t="s">
        <v>136</v>
      </c>
      <c r="C80" s="9"/>
      <c r="D80" s="10">
        <v>0</v>
      </c>
    </row>
    <row r="81" spans="1:4" x14ac:dyDescent="0.25">
      <c r="A81" s="7" t="s">
        <v>137</v>
      </c>
      <c r="B81" s="14" t="s">
        <v>138</v>
      </c>
      <c r="C81" s="9"/>
      <c r="D81" s="10">
        <v>0</v>
      </c>
    </row>
    <row r="82" spans="1:4" x14ac:dyDescent="0.25">
      <c r="A82" s="3">
        <v>4.2</v>
      </c>
      <c r="B82" s="4" t="s">
        <v>139</v>
      </c>
      <c r="C82" s="5"/>
      <c r="D82" s="6">
        <v>0</v>
      </c>
    </row>
    <row r="83" spans="1:4" x14ac:dyDescent="0.25">
      <c r="A83" s="7" t="s">
        <v>140</v>
      </c>
      <c r="B83" s="8" t="s">
        <v>141</v>
      </c>
      <c r="C83" s="9"/>
      <c r="D83" s="10">
        <v>0</v>
      </c>
    </row>
    <row r="84" spans="1:4" x14ac:dyDescent="0.25">
      <c r="A84" s="7" t="s">
        <v>142</v>
      </c>
      <c r="B84" s="8" t="s">
        <v>143</v>
      </c>
      <c r="C84" s="9"/>
      <c r="D84" s="10">
        <v>0</v>
      </c>
    </row>
    <row r="85" spans="1:4" x14ac:dyDescent="0.25">
      <c r="A85" s="3">
        <v>4.3</v>
      </c>
      <c r="B85" s="4" t="s">
        <v>144</v>
      </c>
      <c r="C85" s="5"/>
      <c r="D85" s="6">
        <v>0</v>
      </c>
    </row>
    <row r="86" spans="1:4" x14ac:dyDescent="0.25">
      <c r="A86" s="7" t="s">
        <v>145</v>
      </c>
      <c r="B86" s="8" t="s">
        <v>146</v>
      </c>
      <c r="C86" s="9"/>
      <c r="D86" s="10">
        <v>0</v>
      </c>
    </row>
    <row r="87" spans="1:4" x14ac:dyDescent="0.25">
      <c r="A87" s="3" t="s">
        <v>147</v>
      </c>
      <c r="B87" s="4"/>
      <c r="C87" s="13"/>
      <c r="D87" s="13"/>
    </row>
    <row r="88" spans="1:4" x14ac:dyDescent="0.25">
      <c r="A88" s="3" t="s">
        <v>148</v>
      </c>
      <c r="B88" s="15"/>
      <c r="C88" s="5">
        <f>SUM(C77)</f>
        <v>374522262</v>
      </c>
      <c r="D88" s="5"/>
    </row>
    <row r="89" spans="1:4" x14ac:dyDescent="0.25">
      <c r="C89" s="16"/>
      <c r="D89" s="16"/>
    </row>
    <row r="90" spans="1:4" x14ac:dyDescent="0.25">
      <c r="C90" s="16"/>
      <c r="D90" s="16"/>
    </row>
    <row r="91" spans="1:4" x14ac:dyDescent="0.25">
      <c r="A91" s="17" t="s">
        <v>149</v>
      </c>
      <c r="B91" s="17"/>
      <c r="C91" s="16" t="s">
        <v>150</v>
      </c>
      <c r="D91" s="16"/>
    </row>
    <row r="92" spans="1:4" x14ac:dyDescent="0.25">
      <c r="A92" t="s">
        <v>151</v>
      </c>
      <c r="C92" s="16" t="s">
        <v>152</v>
      </c>
      <c r="D92" s="16"/>
    </row>
    <row r="93" spans="1:4" x14ac:dyDescent="0.25">
      <c r="C93" s="16"/>
      <c r="D93" s="16"/>
    </row>
    <row r="94" spans="1:4" x14ac:dyDescent="0.25">
      <c r="C94" s="16"/>
      <c r="D94" s="16"/>
    </row>
    <row r="95" spans="1:4" x14ac:dyDescent="0.25">
      <c r="C95" s="16"/>
      <c r="D95" s="16"/>
    </row>
    <row r="96" spans="1:4" x14ac:dyDescent="0.25">
      <c r="A96" s="26" t="s">
        <v>153</v>
      </c>
      <c r="B96" s="26"/>
      <c r="C96" s="26"/>
      <c r="D96" s="26"/>
    </row>
    <row r="97" spans="1:4" x14ac:dyDescent="0.25">
      <c r="A97" s="26"/>
      <c r="B97" s="26"/>
      <c r="C97" s="26"/>
      <c r="D97" s="26"/>
    </row>
    <row r="98" spans="1:4" x14ac:dyDescent="0.25">
      <c r="A98" s="18"/>
      <c r="B98" s="18"/>
      <c r="C98" s="18"/>
      <c r="D98" s="18"/>
    </row>
    <row r="99" spans="1:4" x14ac:dyDescent="0.25">
      <c r="A99" s="18"/>
      <c r="B99" s="18"/>
      <c r="C99" s="18"/>
      <c r="D99" s="18"/>
    </row>
    <row r="100" spans="1:4" x14ac:dyDescent="0.25">
      <c r="A100" s="28" t="s">
        <v>154</v>
      </c>
      <c r="B100" s="28"/>
      <c r="C100" s="28"/>
      <c r="D100" s="28"/>
    </row>
    <row r="101" spans="1:4" x14ac:dyDescent="0.25">
      <c r="A101" s="26" t="s">
        <v>155</v>
      </c>
      <c r="B101" s="26"/>
      <c r="C101" s="26"/>
      <c r="D101" s="26"/>
    </row>
    <row r="103" spans="1:4" ht="18.75" x14ac:dyDescent="0.3">
      <c r="A103" s="21" t="s">
        <v>158</v>
      </c>
      <c r="B103" s="20"/>
      <c r="C103" s="20"/>
    </row>
    <row r="104" spans="1:4" ht="18.75" x14ac:dyDescent="0.3">
      <c r="A104" s="21"/>
      <c r="B104" s="20"/>
      <c r="C104" s="20"/>
    </row>
    <row r="105" spans="1:4" ht="18.75" x14ac:dyDescent="0.3">
      <c r="A105" s="22" t="s">
        <v>159</v>
      </c>
      <c r="B105" s="21"/>
      <c r="C105" s="21"/>
    </row>
    <row r="106" spans="1:4" ht="409.5" x14ac:dyDescent="0.3">
      <c r="A106" s="19" t="s">
        <v>160</v>
      </c>
      <c r="B106" s="21"/>
      <c r="C106" s="21"/>
    </row>
    <row r="107" spans="1:4" ht="18.75" x14ac:dyDescent="0.25">
      <c r="A107" s="25" t="s">
        <v>161</v>
      </c>
      <c r="B107" s="25"/>
      <c r="C107" s="25"/>
    </row>
  </sheetData>
  <mergeCells count="8">
    <mergeCell ref="A107:C107"/>
    <mergeCell ref="A101:D101"/>
    <mergeCell ref="A5:D5"/>
    <mergeCell ref="A6:D6"/>
    <mergeCell ref="A7:D7"/>
    <mergeCell ref="A96:D96"/>
    <mergeCell ref="A97:D97"/>
    <mergeCell ref="A100:D10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C484-97A6-4F68-B1C5-4E09AF0CF2A4}">
  <dimension ref="A5:I101"/>
  <sheetViews>
    <sheetView topLeftCell="A73" workbookViewId="0">
      <selection activeCell="F101" sqref="F101"/>
    </sheetView>
  </sheetViews>
  <sheetFormatPr baseColWidth="10" defaultRowHeight="15" x14ac:dyDescent="0.25"/>
  <cols>
    <col min="1" max="1" width="8.140625" customWidth="1"/>
    <col min="2" max="2" width="45.140625" customWidth="1"/>
    <col min="3" max="3" width="13.7109375" bestFit="1" customWidth="1"/>
    <col min="4" max="4" width="17.140625" customWidth="1"/>
    <col min="5" max="5" width="15.140625" bestFit="1" customWidth="1"/>
    <col min="7" max="7" width="13.7109375" bestFit="1" customWidth="1"/>
  </cols>
  <sheetData>
    <row r="5" spans="1:9" ht="15.75" x14ac:dyDescent="0.25">
      <c r="A5" s="27" t="s">
        <v>0</v>
      </c>
      <c r="B5" s="27"/>
      <c r="C5" s="27"/>
      <c r="D5" s="27"/>
      <c r="E5" s="27"/>
    </row>
    <row r="6" spans="1:9" x14ac:dyDescent="0.25">
      <c r="A6" s="28" t="s">
        <v>1</v>
      </c>
      <c r="B6" s="28"/>
      <c r="C6" s="28"/>
      <c r="D6" s="28"/>
      <c r="E6" s="28"/>
    </row>
    <row r="7" spans="1:9" x14ac:dyDescent="0.25">
      <c r="A7" s="28" t="s">
        <v>2</v>
      </c>
      <c r="B7" s="28"/>
      <c r="C7" s="28"/>
      <c r="D7" s="28"/>
      <c r="E7" s="28"/>
    </row>
    <row r="9" spans="1:9" ht="30" x14ac:dyDescent="0.25">
      <c r="A9" s="1" t="s">
        <v>3</v>
      </c>
      <c r="B9" s="1" t="s">
        <v>4</v>
      </c>
      <c r="C9" s="2" t="s">
        <v>5</v>
      </c>
      <c r="D9" s="2" t="s">
        <v>157</v>
      </c>
      <c r="E9" s="2" t="s">
        <v>156</v>
      </c>
      <c r="G9" s="16"/>
      <c r="H9" s="16"/>
      <c r="I9" s="16"/>
    </row>
    <row r="10" spans="1:9" x14ac:dyDescent="0.25">
      <c r="A10" s="3">
        <v>2</v>
      </c>
      <c r="B10" s="4" t="s">
        <v>7</v>
      </c>
      <c r="C10" s="5">
        <f>SUM(C11+C16+C26+C35+C51+C61)</f>
        <v>374522262</v>
      </c>
      <c r="D10" s="5">
        <f>SUM(D11+D16+D26+D35+D51+D61)</f>
        <v>85481526.430000007</v>
      </c>
      <c r="E10" s="5">
        <f>SUM(E11+E16+E26+E35+E51+E61)</f>
        <v>159916178.43000001</v>
      </c>
      <c r="G10" s="16"/>
      <c r="H10" s="16"/>
      <c r="I10" s="16"/>
    </row>
    <row r="11" spans="1:9" x14ac:dyDescent="0.25">
      <c r="A11" s="3">
        <v>2.1</v>
      </c>
      <c r="B11" s="4" t="s">
        <v>8</v>
      </c>
      <c r="C11" s="5">
        <f>SUM(C12:C15)</f>
        <v>280912552</v>
      </c>
      <c r="D11" s="5">
        <f>SUM(D12:D15)</f>
        <v>12175080</v>
      </c>
      <c r="E11" s="5">
        <f>SUM(E12:E15)</f>
        <v>131972090.94</v>
      </c>
      <c r="G11" s="16"/>
      <c r="H11" s="16"/>
      <c r="I11" s="16"/>
    </row>
    <row r="12" spans="1:9" x14ac:dyDescent="0.25">
      <c r="A12" s="7" t="s">
        <v>9</v>
      </c>
      <c r="B12" s="8" t="s">
        <v>10</v>
      </c>
      <c r="C12" s="9">
        <v>241730190</v>
      </c>
      <c r="D12" s="9">
        <v>13067580</v>
      </c>
      <c r="E12" s="10">
        <v>115151439.83</v>
      </c>
      <c r="G12" s="16"/>
      <c r="H12" s="16"/>
      <c r="I12" s="16"/>
    </row>
    <row r="13" spans="1:9" x14ac:dyDescent="0.25">
      <c r="A13" s="7" t="s">
        <v>11</v>
      </c>
      <c r="B13" s="8" t="s">
        <v>12</v>
      </c>
      <c r="C13" s="9">
        <v>6812000</v>
      </c>
      <c r="D13" s="9">
        <v>-66000</v>
      </c>
      <c r="E13" s="10">
        <v>393400</v>
      </c>
      <c r="G13" s="16"/>
      <c r="H13" s="16"/>
      <c r="I13" s="16"/>
    </row>
    <row r="14" spans="1:9" x14ac:dyDescent="0.25">
      <c r="A14" s="7" t="s">
        <v>13</v>
      </c>
      <c r="B14" s="8" t="s">
        <v>14</v>
      </c>
      <c r="C14" s="9">
        <v>945000</v>
      </c>
      <c r="D14" s="9">
        <v>-945000</v>
      </c>
      <c r="E14" s="10">
        <v>0</v>
      </c>
      <c r="G14" s="16"/>
      <c r="H14" s="16"/>
      <c r="I14" s="16"/>
    </row>
    <row r="15" spans="1:9" x14ac:dyDescent="0.25">
      <c r="A15" s="7" t="s">
        <v>15</v>
      </c>
      <c r="B15" s="8" t="s">
        <v>16</v>
      </c>
      <c r="C15" s="9">
        <v>31425362</v>
      </c>
      <c r="D15" s="9">
        <v>118500</v>
      </c>
      <c r="E15" s="10">
        <v>16427251.109999999</v>
      </c>
    </row>
    <row r="16" spans="1:9" x14ac:dyDescent="0.25">
      <c r="A16" s="3">
        <v>2.2000000000000002</v>
      </c>
      <c r="B16" s="4" t="s">
        <v>17</v>
      </c>
      <c r="C16" s="5">
        <f>SUM(C17:C25)</f>
        <v>36796960</v>
      </c>
      <c r="D16" s="5">
        <f>SUM(D17:D25)</f>
        <v>5353355</v>
      </c>
      <c r="E16" s="5">
        <f>SUM(E17:E25)</f>
        <v>9510059.8600000013</v>
      </c>
    </row>
    <row r="17" spans="1:5" x14ac:dyDescent="0.25">
      <c r="A17" s="7" t="s">
        <v>18</v>
      </c>
      <c r="B17" s="8" t="s">
        <v>19</v>
      </c>
      <c r="C17" s="9">
        <v>6342960</v>
      </c>
      <c r="D17" s="9"/>
      <c r="E17" s="10">
        <v>4742289.4000000004</v>
      </c>
    </row>
    <row r="18" spans="1:5" x14ac:dyDescent="0.25">
      <c r="A18" s="7" t="s">
        <v>20</v>
      </c>
      <c r="B18" s="8" t="s">
        <v>21</v>
      </c>
      <c r="C18" s="9">
        <v>1750000</v>
      </c>
      <c r="D18" s="9">
        <v>65000</v>
      </c>
      <c r="E18" s="10">
        <v>374952.4</v>
      </c>
    </row>
    <row r="19" spans="1:5" x14ac:dyDescent="0.25">
      <c r="A19" s="7" t="s">
        <v>22</v>
      </c>
      <c r="B19" s="8" t="s">
        <v>23</v>
      </c>
      <c r="C19" s="9">
        <v>2570000</v>
      </c>
      <c r="D19" s="9"/>
      <c r="E19" s="10">
        <v>678500</v>
      </c>
    </row>
    <row r="20" spans="1:5" x14ac:dyDescent="0.25">
      <c r="A20" s="7" t="s">
        <v>24</v>
      </c>
      <c r="B20" s="8" t="s">
        <v>25</v>
      </c>
      <c r="C20" s="9">
        <v>350000</v>
      </c>
      <c r="D20" s="9">
        <v>445000</v>
      </c>
      <c r="E20" s="10">
        <v>175000</v>
      </c>
    </row>
    <row r="21" spans="1:5" x14ac:dyDescent="0.25">
      <c r="A21" s="7" t="s">
        <v>26</v>
      </c>
      <c r="B21" s="8" t="s">
        <v>27</v>
      </c>
      <c r="C21" s="9">
        <v>6100000</v>
      </c>
      <c r="D21" s="9">
        <v>1107855</v>
      </c>
      <c r="E21" s="10">
        <v>871117.21</v>
      </c>
    </row>
    <row r="22" spans="1:5" x14ac:dyDescent="0.25">
      <c r="A22" s="7" t="s">
        <v>28</v>
      </c>
      <c r="B22" s="8" t="s">
        <v>29</v>
      </c>
      <c r="C22" s="9">
        <v>1800000</v>
      </c>
      <c r="D22" s="9"/>
      <c r="E22" s="10">
        <v>0</v>
      </c>
    </row>
    <row r="23" spans="1:5" ht="30" x14ac:dyDescent="0.25">
      <c r="A23" s="7" t="s">
        <v>30</v>
      </c>
      <c r="B23" s="11" t="s">
        <v>31</v>
      </c>
      <c r="C23" s="9">
        <v>4400000</v>
      </c>
      <c r="D23" s="9">
        <v>241000</v>
      </c>
      <c r="E23" s="10">
        <v>1069490.6499999999</v>
      </c>
    </row>
    <row r="24" spans="1:5" ht="30" x14ac:dyDescent="0.25">
      <c r="A24" s="7" t="s">
        <v>32</v>
      </c>
      <c r="B24" s="11" t="s">
        <v>33</v>
      </c>
      <c r="C24" s="9">
        <v>10734000</v>
      </c>
      <c r="D24" s="9">
        <v>2494500</v>
      </c>
      <c r="E24" s="10">
        <v>1050284.3899999999</v>
      </c>
    </row>
    <row r="25" spans="1:5" x14ac:dyDescent="0.25">
      <c r="A25" s="7" t="s">
        <v>34</v>
      </c>
      <c r="B25" s="8" t="s">
        <v>35</v>
      </c>
      <c r="C25" s="9">
        <v>2750000</v>
      </c>
      <c r="D25" s="9">
        <v>1000000</v>
      </c>
      <c r="E25" s="10">
        <v>548425.81000000006</v>
      </c>
    </row>
    <row r="26" spans="1:5" x14ac:dyDescent="0.25">
      <c r="A26" s="3">
        <v>2.2999999999999998</v>
      </c>
      <c r="B26" s="4" t="s">
        <v>36</v>
      </c>
      <c r="C26" s="5">
        <f>SUM(C27:C34)</f>
        <v>41826500</v>
      </c>
      <c r="D26" s="5">
        <f>SUM(D27:D34)</f>
        <v>18916798</v>
      </c>
      <c r="E26" s="5">
        <f>SUM(E27:E34)</f>
        <v>14487305.24</v>
      </c>
    </row>
    <row r="27" spans="1:5" x14ac:dyDescent="0.25">
      <c r="A27" s="7" t="s">
        <v>37</v>
      </c>
      <c r="B27" s="8" t="s">
        <v>38</v>
      </c>
      <c r="C27" s="9">
        <v>17400000</v>
      </c>
      <c r="D27" s="9">
        <f>-E30116-11655660</f>
        <v>-11655660</v>
      </c>
      <c r="E27" s="10">
        <v>253343.59</v>
      </c>
    </row>
    <row r="28" spans="1:5" x14ac:dyDescent="0.25">
      <c r="A28" s="7" t="s">
        <v>39</v>
      </c>
      <c r="B28" s="8" t="s">
        <v>40</v>
      </c>
      <c r="C28" s="9">
        <v>763000</v>
      </c>
      <c r="D28" s="9">
        <v>-400000</v>
      </c>
      <c r="E28" s="10">
        <v>1416</v>
      </c>
    </row>
    <row r="29" spans="1:5" x14ac:dyDescent="0.25">
      <c r="A29" s="7" t="s">
        <v>41</v>
      </c>
      <c r="B29" s="8" t="s">
        <v>42</v>
      </c>
      <c r="C29" s="9">
        <v>1500000</v>
      </c>
      <c r="D29" s="9"/>
      <c r="E29" s="10">
        <v>290472.65000000002</v>
      </c>
    </row>
    <row r="30" spans="1:5" x14ac:dyDescent="0.25">
      <c r="A30" s="7" t="s">
        <v>43</v>
      </c>
      <c r="B30" s="8" t="s">
        <v>44</v>
      </c>
      <c r="C30" s="9"/>
      <c r="D30" s="9"/>
      <c r="E30" s="10"/>
    </row>
    <row r="31" spans="1:5" x14ac:dyDescent="0.25">
      <c r="A31" s="7" t="s">
        <v>45</v>
      </c>
      <c r="B31" s="8" t="s">
        <v>46</v>
      </c>
      <c r="C31" s="9">
        <v>2450000</v>
      </c>
      <c r="D31" s="9">
        <v>7304063</v>
      </c>
      <c r="E31" s="10">
        <v>619746.14</v>
      </c>
    </row>
    <row r="32" spans="1:5" ht="30" x14ac:dyDescent="0.25">
      <c r="A32" s="7" t="s">
        <v>47</v>
      </c>
      <c r="B32" s="11" t="s">
        <v>48</v>
      </c>
      <c r="C32" s="9">
        <v>857500</v>
      </c>
      <c r="D32" s="9">
        <v>3996900</v>
      </c>
      <c r="E32" s="10">
        <v>2148478.67</v>
      </c>
    </row>
    <row r="33" spans="1:5" ht="30" x14ac:dyDescent="0.25">
      <c r="A33" s="7" t="s">
        <v>49</v>
      </c>
      <c r="B33" s="11" t="s">
        <v>50</v>
      </c>
      <c r="C33" s="9">
        <v>17451000</v>
      </c>
      <c r="D33" s="9">
        <v>19516647</v>
      </c>
      <c r="E33" s="10">
        <v>10828175.789999999</v>
      </c>
    </row>
    <row r="34" spans="1:5" x14ac:dyDescent="0.25">
      <c r="A34" s="7" t="s">
        <v>51</v>
      </c>
      <c r="B34" s="8" t="s">
        <v>52</v>
      </c>
      <c r="C34" s="9">
        <v>1405000</v>
      </c>
      <c r="D34" s="9">
        <v>154848</v>
      </c>
      <c r="E34" s="10">
        <v>345672.4</v>
      </c>
    </row>
    <row r="35" spans="1:5" x14ac:dyDescent="0.25">
      <c r="A35" s="3">
        <v>2.4</v>
      </c>
      <c r="B35" s="4" t="s">
        <v>53</v>
      </c>
      <c r="C35" s="5">
        <f>SUM(C36:C42)</f>
        <v>2288750</v>
      </c>
      <c r="D35" s="5">
        <f>SUM(D36:D42)</f>
        <v>0</v>
      </c>
      <c r="E35" s="5">
        <f>SUM(E36:E42)</f>
        <v>1101194</v>
      </c>
    </row>
    <row r="36" spans="1:5" x14ac:dyDescent="0.25">
      <c r="A36" s="7" t="s">
        <v>54</v>
      </c>
      <c r="B36" s="8" t="s">
        <v>55</v>
      </c>
      <c r="C36" s="9"/>
      <c r="D36" s="9"/>
      <c r="E36" s="10">
        <v>0</v>
      </c>
    </row>
    <row r="37" spans="1:5" ht="30" x14ac:dyDescent="0.25">
      <c r="A37" s="7" t="s">
        <v>56</v>
      </c>
      <c r="B37" s="11" t="s">
        <v>57</v>
      </c>
      <c r="C37" s="9"/>
      <c r="D37" s="9"/>
      <c r="E37" s="10">
        <v>0</v>
      </c>
    </row>
    <row r="38" spans="1:5" ht="30" x14ac:dyDescent="0.25">
      <c r="A38" s="7" t="s">
        <v>58</v>
      </c>
      <c r="B38" s="11" t="s">
        <v>59</v>
      </c>
      <c r="C38" s="9"/>
      <c r="D38" s="9"/>
      <c r="E38" s="10">
        <v>0</v>
      </c>
    </row>
    <row r="39" spans="1:5" ht="30" x14ac:dyDescent="0.25">
      <c r="A39" s="7" t="s">
        <v>60</v>
      </c>
      <c r="B39" s="11" t="s">
        <v>61</v>
      </c>
      <c r="C39" s="9"/>
      <c r="D39" s="9"/>
      <c r="E39" s="10">
        <v>0</v>
      </c>
    </row>
    <row r="40" spans="1:5" ht="30" x14ac:dyDescent="0.25">
      <c r="A40" s="7" t="s">
        <v>62</v>
      </c>
      <c r="B40" s="11" t="s">
        <v>63</v>
      </c>
      <c r="C40" s="9"/>
      <c r="D40" s="9"/>
      <c r="E40" s="10">
        <v>0</v>
      </c>
    </row>
    <row r="41" spans="1:5" x14ac:dyDescent="0.25">
      <c r="A41" s="7" t="s">
        <v>64</v>
      </c>
      <c r="B41" s="8" t="s">
        <v>65</v>
      </c>
      <c r="C41" s="9">
        <v>2288750</v>
      </c>
      <c r="D41" s="9"/>
      <c r="E41" s="10">
        <v>1101194</v>
      </c>
    </row>
    <row r="42" spans="1:5" ht="30" x14ac:dyDescent="0.25">
      <c r="A42" s="7" t="s">
        <v>66</v>
      </c>
      <c r="B42" s="11" t="s">
        <v>67</v>
      </c>
      <c r="C42" s="9"/>
      <c r="D42" s="9"/>
      <c r="E42" s="10">
        <v>0</v>
      </c>
    </row>
    <row r="43" spans="1:5" x14ac:dyDescent="0.25">
      <c r="A43" s="3">
        <v>2.5</v>
      </c>
      <c r="B43" s="4" t="s">
        <v>68</v>
      </c>
      <c r="C43" s="12">
        <v>0</v>
      </c>
      <c r="D43" s="12">
        <v>0</v>
      </c>
      <c r="E43" s="12">
        <v>0</v>
      </c>
    </row>
    <row r="44" spans="1:5" x14ac:dyDescent="0.25">
      <c r="A44" s="7" t="s">
        <v>69</v>
      </c>
      <c r="B44" s="8" t="s">
        <v>70</v>
      </c>
      <c r="C44" s="9"/>
      <c r="D44" s="9"/>
      <c r="E44" s="10">
        <v>0</v>
      </c>
    </row>
    <row r="45" spans="1:5" ht="30" x14ac:dyDescent="0.25">
      <c r="A45" s="7" t="s">
        <v>71</v>
      </c>
      <c r="B45" s="11" t="s">
        <v>72</v>
      </c>
      <c r="C45" s="9"/>
      <c r="D45" s="9"/>
      <c r="E45" s="10">
        <v>0</v>
      </c>
    </row>
    <row r="46" spans="1:5" ht="30" x14ac:dyDescent="0.25">
      <c r="A46" s="7" t="s">
        <v>73</v>
      </c>
      <c r="B46" s="11" t="s">
        <v>74</v>
      </c>
      <c r="C46" s="9"/>
      <c r="D46" s="9"/>
      <c r="E46" s="10">
        <v>0</v>
      </c>
    </row>
    <row r="47" spans="1:5" ht="30" x14ac:dyDescent="0.25">
      <c r="A47" s="7" t="s">
        <v>75</v>
      </c>
      <c r="B47" s="11" t="s">
        <v>76</v>
      </c>
      <c r="C47" s="9"/>
      <c r="D47" s="9"/>
      <c r="E47" s="10">
        <v>0</v>
      </c>
    </row>
    <row r="48" spans="1:5" ht="30" x14ac:dyDescent="0.25">
      <c r="A48" s="7" t="s">
        <v>77</v>
      </c>
      <c r="B48" s="11" t="s">
        <v>78</v>
      </c>
      <c r="C48" s="9"/>
      <c r="D48" s="9"/>
      <c r="E48" s="10">
        <v>0</v>
      </c>
    </row>
    <row r="49" spans="1:5" x14ac:dyDescent="0.25">
      <c r="A49" s="7" t="s">
        <v>79</v>
      </c>
      <c r="B49" s="8" t="s">
        <v>80</v>
      </c>
      <c r="C49" s="9"/>
      <c r="D49" s="9"/>
      <c r="E49" s="10">
        <v>0</v>
      </c>
    </row>
    <row r="50" spans="1:5" ht="30" x14ac:dyDescent="0.25">
      <c r="A50" s="7" t="s">
        <v>81</v>
      </c>
      <c r="B50" s="11" t="s">
        <v>82</v>
      </c>
      <c r="C50" s="9"/>
      <c r="D50" s="9"/>
      <c r="E50" s="10">
        <v>0</v>
      </c>
    </row>
    <row r="51" spans="1:5" x14ac:dyDescent="0.25">
      <c r="A51" s="3">
        <v>2.6</v>
      </c>
      <c r="B51" s="4" t="s">
        <v>83</v>
      </c>
      <c r="C51" s="5">
        <f>SUM(C52:C60)</f>
        <v>4347500</v>
      </c>
      <c r="D51" s="5">
        <f>SUM(D52:D60)</f>
        <v>48158993.43</v>
      </c>
      <c r="E51" s="5">
        <f>SUM(E52:E60)</f>
        <v>1781829.13</v>
      </c>
    </row>
    <row r="52" spans="1:5" x14ac:dyDescent="0.25">
      <c r="A52" s="7" t="s">
        <v>84</v>
      </c>
      <c r="B52" s="8" t="s">
        <v>85</v>
      </c>
      <c r="C52" s="9">
        <v>3722500</v>
      </c>
      <c r="D52" s="9">
        <v>2627500</v>
      </c>
      <c r="E52" s="10">
        <v>237762.16</v>
      </c>
    </row>
    <row r="53" spans="1:5" x14ac:dyDescent="0.25">
      <c r="A53" s="7" t="s">
        <v>86</v>
      </c>
      <c r="B53" s="8" t="s">
        <v>87</v>
      </c>
      <c r="C53" s="9">
        <v>125000</v>
      </c>
      <c r="D53" s="9"/>
      <c r="E53" s="10">
        <v>0</v>
      </c>
    </row>
    <row r="54" spans="1:5" x14ac:dyDescent="0.25">
      <c r="A54" s="7" t="s">
        <v>88</v>
      </c>
      <c r="B54" s="8" t="s">
        <v>89</v>
      </c>
      <c r="C54" s="9">
        <v>500000</v>
      </c>
      <c r="D54" s="9"/>
      <c r="E54" s="10">
        <v>0</v>
      </c>
    </row>
    <row r="55" spans="1:5" x14ac:dyDescent="0.25">
      <c r="A55" s="7" t="s">
        <v>90</v>
      </c>
      <c r="B55" s="8" t="s">
        <v>91</v>
      </c>
      <c r="C55" s="9"/>
      <c r="D55" s="9">
        <v>10766815</v>
      </c>
      <c r="E55" s="10">
        <v>0</v>
      </c>
    </row>
    <row r="56" spans="1:5" x14ac:dyDescent="0.25">
      <c r="A56" s="7" t="s">
        <v>92</v>
      </c>
      <c r="B56" s="8" t="s">
        <v>93</v>
      </c>
      <c r="C56" s="9"/>
      <c r="D56" s="9">
        <v>1558000</v>
      </c>
      <c r="E56" s="10">
        <v>1544066.97</v>
      </c>
    </row>
    <row r="57" spans="1:5" x14ac:dyDescent="0.25">
      <c r="A57" s="7" t="s">
        <v>94</v>
      </c>
      <c r="B57" s="8" t="s">
        <v>95</v>
      </c>
      <c r="C57" s="9"/>
      <c r="D57" s="9"/>
      <c r="E57" s="10">
        <v>0</v>
      </c>
    </row>
    <row r="58" spans="1:5" x14ac:dyDescent="0.25">
      <c r="A58" s="7" t="s">
        <v>96</v>
      </c>
      <c r="B58" s="8" t="s">
        <v>97</v>
      </c>
      <c r="C58" s="9"/>
      <c r="D58" s="9">
        <v>33206678.43</v>
      </c>
      <c r="E58" s="10">
        <v>0</v>
      </c>
    </row>
    <row r="59" spans="1:5" x14ac:dyDescent="0.25">
      <c r="A59" s="7" t="s">
        <v>98</v>
      </c>
      <c r="B59" s="8" t="s">
        <v>99</v>
      </c>
      <c r="C59" s="9"/>
      <c r="D59" s="9"/>
      <c r="E59" s="10">
        <v>0</v>
      </c>
    </row>
    <row r="60" spans="1:5" x14ac:dyDescent="0.25">
      <c r="A60" s="7" t="s">
        <v>100</v>
      </c>
      <c r="B60" s="8" t="s">
        <v>101</v>
      </c>
      <c r="C60" s="9"/>
      <c r="D60" s="9"/>
      <c r="E60" s="10">
        <v>0</v>
      </c>
    </row>
    <row r="61" spans="1:5" x14ac:dyDescent="0.25">
      <c r="A61" s="3">
        <v>2.7</v>
      </c>
      <c r="B61" s="4" t="s">
        <v>102</v>
      </c>
      <c r="C61" s="5">
        <f>SUM(C62:C65)</f>
        <v>8350000</v>
      </c>
      <c r="D61" s="5">
        <f>SUM(D62:D65)</f>
        <v>877300</v>
      </c>
      <c r="E61" s="5">
        <f>SUM(E62:E65)</f>
        <v>1063699.26</v>
      </c>
    </row>
    <row r="62" spans="1:5" x14ac:dyDescent="0.25">
      <c r="A62" s="7" t="s">
        <v>103</v>
      </c>
      <c r="B62" s="8" t="s">
        <v>104</v>
      </c>
      <c r="C62" s="9">
        <v>5000000</v>
      </c>
      <c r="D62" s="9">
        <v>-3472700</v>
      </c>
      <c r="E62" s="10">
        <v>1063699.26</v>
      </c>
    </row>
    <row r="63" spans="1:5" x14ac:dyDescent="0.25">
      <c r="A63" s="7" t="s">
        <v>105</v>
      </c>
      <c r="B63" s="8" t="s">
        <v>106</v>
      </c>
      <c r="C63" s="9">
        <v>3350000</v>
      </c>
      <c r="D63" s="9">
        <v>4350000</v>
      </c>
      <c r="E63" s="10">
        <v>0</v>
      </c>
    </row>
    <row r="64" spans="1:5" x14ac:dyDescent="0.25">
      <c r="A64" s="7" t="s">
        <v>107</v>
      </c>
      <c r="B64" s="8" t="s">
        <v>108</v>
      </c>
      <c r="C64" s="9"/>
      <c r="D64" s="9"/>
      <c r="E64" s="10">
        <v>0</v>
      </c>
    </row>
    <row r="65" spans="1:5" x14ac:dyDescent="0.25">
      <c r="A65" s="7" t="s">
        <v>109</v>
      </c>
      <c r="B65" s="8" t="s">
        <v>110</v>
      </c>
      <c r="C65" s="9" t="s">
        <v>111</v>
      </c>
      <c r="D65" s="9"/>
      <c r="E65" s="10">
        <v>0</v>
      </c>
    </row>
    <row r="66" spans="1:5" x14ac:dyDescent="0.25">
      <c r="A66" s="3">
        <v>2.8</v>
      </c>
      <c r="B66" s="4" t="s">
        <v>112</v>
      </c>
      <c r="C66" s="13"/>
      <c r="D66" s="13"/>
      <c r="E66" s="6">
        <v>0</v>
      </c>
    </row>
    <row r="67" spans="1:5" x14ac:dyDescent="0.25">
      <c r="A67" s="7" t="s">
        <v>113</v>
      </c>
      <c r="B67" s="8" t="s">
        <v>114</v>
      </c>
      <c r="C67" s="9"/>
      <c r="D67" s="9"/>
      <c r="E67" s="10">
        <v>0</v>
      </c>
    </row>
    <row r="68" spans="1:5" x14ac:dyDescent="0.25">
      <c r="A68" s="7" t="s">
        <v>115</v>
      </c>
      <c r="B68" s="8" t="s">
        <v>116</v>
      </c>
      <c r="C68" s="9"/>
      <c r="D68" s="9"/>
      <c r="E68" s="10">
        <v>0</v>
      </c>
    </row>
    <row r="69" spans="1:5" x14ac:dyDescent="0.25">
      <c r="A69" s="7" t="s">
        <v>117</v>
      </c>
      <c r="B69" s="8" t="s">
        <v>118</v>
      </c>
      <c r="C69" s="9"/>
      <c r="D69" s="9"/>
      <c r="E69" s="10">
        <v>0</v>
      </c>
    </row>
    <row r="70" spans="1:5" x14ac:dyDescent="0.25">
      <c r="A70" s="7" t="s">
        <v>119</v>
      </c>
      <c r="B70" s="8" t="s">
        <v>120</v>
      </c>
      <c r="C70" s="9"/>
      <c r="D70" s="9"/>
      <c r="E70" s="10">
        <v>0</v>
      </c>
    </row>
    <row r="71" spans="1:5" x14ac:dyDescent="0.25">
      <c r="A71" s="7" t="s">
        <v>121</v>
      </c>
      <c r="B71" s="8" t="s">
        <v>122</v>
      </c>
      <c r="C71" s="9"/>
      <c r="D71" s="9"/>
      <c r="E71" s="10">
        <v>0</v>
      </c>
    </row>
    <row r="72" spans="1:5" x14ac:dyDescent="0.25">
      <c r="A72" s="3">
        <v>2.9</v>
      </c>
      <c r="B72" s="4" t="s">
        <v>123</v>
      </c>
      <c r="C72" s="13"/>
      <c r="D72" s="13"/>
      <c r="E72" s="6">
        <v>0</v>
      </c>
    </row>
    <row r="73" spans="1:5" x14ac:dyDescent="0.25">
      <c r="A73" s="7" t="s">
        <v>124</v>
      </c>
      <c r="B73" s="8" t="s">
        <v>125</v>
      </c>
      <c r="C73" s="9"/>
      <c r="D73" s="9"/>
      <c r="E73" s="10">
        <v>0</v>
      </c>
    </row>
    <row r="74" spans="1:5" x14ac:dyDescent="0.25">
      <c r="A74" s="7" t="s">
        <v>126</v>
      </c>
      <c r="B74" s="8" t="s">
        <v>127</v>
      </c>
      <c r="C74" s="9"/>
      <c r="D74" s="9"/>
      <c r="E74" s="10">
        <v>0</v>
      </c>
    </row>
    <row r="75" spans="1:5" x14ac:dyDescent="0.25">
      <c r="A75" s="7" t="s">
        <v>128</v>
      </c>
      <c r="B75" s="8" t="s">
        <v>129</v>
      </c>
      <c r="C75" s="9"/>
      <c r="D75" s="9"/>
      <c r="E75" s="10">
        <v>0</v>
      </c>
    </row>
    <row r="76" spans="1:5" x14ac:dyDescent="0.25">
      <c r="A76" s="7" t="s">
        <v>130</v>
      </c>
      <c r="B76" s="8" t="s">
        <v>131</v>
      </c>
      <c r="C76" s="9"/>
      <c r="D76" s="9"/>
      <c r="E76" s="10">
        <v>0</v>
      </c>
    </row>
    <row r="77" spans="1:5" x14ac:dyDescent="0.25">
      <c r="A77" s="3" t="s">
        <v>132</v>
      </c>
      <c r="B77" s="4"/>
      <c r="C77" s="5">
        <f>SUM(C11+C16+C26+C35+C51+C61)</f>
        <v>374522262</v>
      </c>
      <c r="D77" s="5">
        <f>SUM(D11+D16+D26+D35+D51+D61)</f>
        <v>85481526.430000007</v>
      </c>
      <c r="E77" s="5">
        <f>SUM(E11+E16+E26+E35+E51+E61)</f>
        <v>159916178.43000001</v>
      </c>
    </row>
    <row r="78" spans="1:5" x14ac:dyDescent="0.25">
      <c r="A78" s="3" t="s">
        <v>133</v>
      </c>
      <c r="B78" s="4"/>
      <c r="C78" s="13"/>
      <c r="D78" s="13"/>
      <c r="E78" s="6">
        <v>0</v>
      </c>
    </row>
    <row r="79" spans="1:5" x14ac:dyDescent="0.25">
      <c r="A79" s="3">
        <v>4.0999999999999996</v>
      </c>
      <c r="B79" s="4" t="s">
        <v>134</v>
      </c>
      <c r="C79" s="13"/>
      <c r="D79" s="13"/>
      <c r="E79" s="6">
        <v>0</v>
      </c>
    </row>
    <row r="80" spans="1:5" x14ac:dyDescent="0.25">
      <c r="A80" s="7" t="s">
        <v>135</v>
      </c>
      <c r="B80" s="8" t="s">
        <v>136</v>
      </c>
      <c r="C80" s="9"/>
      <c r="D80" s="9"/>
      <c r="E80" s="10">
        <v>0</v>
      </c>
    </row>
    <row r="81" spans="1:7" x14ac:dyDescent="0.25">
      <c r="A81" s="7" t="s">
        <v>137</v>
      </c>
      <c r="B81" s="14" t="s">
        <v>138</v>
      </c>
      <c r="C81" s="9"/>
      <c r="D81" s="9"/>
      <c r="E81" s="10">
        <v>0</v>
      </c>
    </row>
    <row r="82" spans="1:7" x14ac:dyDescent="0.25">
      <c r="A82" s="3">
        <v>4.2</v>
      </c>
      <c r="B82" s="4" t="s">
        <v>139</v>
      </c>
      <c r="C82" s="5"/>
      <c r="D82" s="5"/>
      <c r="E82" s="6">
        <v>0</v>
      </c>
    </row>
    <row r="83" spans="1:7" x14ac:dyDescent="0.25">
      <c r="A83" s="7" t="s">
        <v>140</v>
      </c>
      <c r="B83" s="8" t="s">
        <v>141</v>
      </c>
      <c r="C83" s="9"/>
      <c r="D83" s="9"/>
      <c r="E83" s="10">
        <v>0</v>
      </c>
    </row>
    <row r="84" spans="1:7" x14ac:dyDescent="0.25">
      <c r="A84" s="7" t="s">
        <v>142</v>
      </c>
      <c r="B84" s="8" t="s">
        <v>143</v>
      </c>
      <c r="C84" s="9"/>
      <c r="D84" s="9"/>
      <c r="E84" s="10">
        <v>0</v>
      </c>
    </row>
    <row r="85" spans="1:7" x14ac:dyDescent="0.25">
      <c r="A85" s="3">
        <v>4.3</v>
      </c>
      <c r="B85" s="4" t="s">
        <v>144</v>
      </c>
      <c r="C85" s="5"/>
      <c r="D85" s="5"/>
      <c r="E85" s="6">
        <v>0</v>
      </c>
    </row>
    <row r="86" spans="1:7" x14ac:dyDescent="0.25">
      <c r="A86" s="7" t="s">
        <v>145</v>
      </c>
      <c r="B86" s="8" t="s">
        <v>146</v>
      </c>
      <c r="C86" s="9"/>
      <c r="D86" s="9"/>
      <c r="E86" s="10">
        <v>0</v>
      </c>
    </row>
    <row r="87" spans="1:7" x14ac:dyDescent="0.25">
      <c r="A87" s="3" t="s">
        <v>147</v>
      </c>
      <c r="B87" s="4"/>
      <c r="C87" s="13"/>
      <c r="D87" s="13"/>
      <c r="E87" s="13"/>
    </row>
    <row r="88" spans="1:7" x14ac:dyDescent="0.25">
      <c r="A88" s="3" t="s">
        <v>148</v>
      </c>
      <c r="B88" s="15"/>
      <c r="C88" s="5">
        <f>SUM(C77)</f>
        <v>374522262</v>
      </c>
      <c r="D88" s="5">
        <f>SUM(D77)</f>
        <v>85481526.430000007</v>
      </c>
      <c r="E88" s="5">
        <f>SUM(E77)</f>
        <v>159916178.43000001</v>
      </c>
    </row>
    <row r="89" spans="1:7" x14ac:dyDescent="0.25">
      <c r="C89" s="16"/>
      <c r="D89" s="16"/>
      <c r="E89" s="16"/>
    </row>
    <row r="90" spans="1:7" x14ac:dyDescent="0.25">
      <c r="C90" s="16"/>
      <c r="D90" s="16"/>
      <c r="E90" s="16"/>
    </row>
    <row r="91" spans="1:7" x14ac:dyDescent="0.25">
      <c r="A91" s="17" t="s">
        <v>149</v>
      </c>
      <c r="B91" s="17"/>
      <c r="C91" s="16"/>
      <c r="D91" s="16" t="s">
        <v>150</v>
      </c>
      <c r="E91" s="16"/>
    </row>
    <row r="92" spans="1:7" x14ac:dyDescent="0.25">
      <c r="A92" t="s">
        <v>151</v>
      </c>
      <c r="C92" s="16"/>
      <c r="D92" s="16" t="s">
        <v>152</v>
      </c>
      <c r="E92" s="16"/>
      <c r="G92" s="16"/>
    </row>
    <row r="93" spans="1:7" x14ac:dyDescent="0.25">
      <c r="C93" s="16"/>
      <c r="D93" s="16"/>
      <c r="E93" s="16"/>
    </row>
    <row r="94" spans="1:7" x14ac:dyDescent="0.25">
      <c r="C94" s="16"/>
      <c r="D94" s="16"/>
      <c r="E94" s="16"/>
    </row>
    <row r="95" spans="1:7" x14ac:dyDescent="0.25">
      <c r="C95" s="16"/>
      <c r="D95" s="16"/>
      <c r="E95" s="16"/>
    </row>
    <row r="96" spans="1:7" x14ac:dyDescent="0.25">
      <c r="A96" s="26" t="s">
        <v>153</v>
      </c>
      <c r="B96" s="26"/>
      <c r="C96" s="26"/>
      <c r="D96" s="26"/>
      <c r="E96" s="26"/>
    </row>
    <row r="97" spans="1:5" x14ac:dyDescent="0.25">
      <c r="A97" s="26"/>
      <c r="B97" s="26"/>
      <c r="C97" s="26"/>
      <c r="D97" s="26"/>
      <c r="E97" s="26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18"/>
      <c r="B99" s="18"/>
      <c r="C99" s="18"/>
      <c r="D99" s="18"/>
      <c r="E99" s="18"/>
    </row>
    <row r="100" spans="1:5" x14ac:dyDescent="0.25">
      <c r="A100" s="28" t="s">
        <v>154</v>
      </c>
      <c r="B100" s="28"/>
      <c r="C100" s="28"/>
      <c r="D100" s="28"/>
      <c r="E100" s="28"/>
    </row>
    <row r="101" spans="1:5" x14ac:dyDescent="0.25">
      <c r="A101" s="26" t="s">
        <v>155</v>
      </c>
      <c r="B101" s="26"/>
      <c r="C101" s="26"/>
      <c r="D101" s="26"/>
      <c r="E101" s="26"/>
    </row>
  </sheetData>
  <mergeCells count="7">
    <mergeCell ref="A101:E101"/>
    <mergeCell ref="A5:E5"/>
    <mergeCell ref="A6:E6"/>
    <mergeCell ref="A7:E7"/>
    <mergeCell ref="A96:E96"/>
    <mergeCell ref="A97:E97"/>
    <mergeCell ref="A100:E100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596F-F1EA-4ACF-B8E0-C56AF9E913C6}">
  <dimension ref="A5:H105"/>
  <sheetViews>
    <sheetView tabSelected="1" topLeftCell="A36" zoomScaleNormal="100" workbookViewId="0">
      <selection activeCell="E43" sqref="E43"/>
    </sheetView>
  </sheetViews>
  <sheetFormatPr baseColWidth="10" defaultRowHeight="15" x14ac:dyDescent="0.25"/>
  <cols>
    <col min="1" max="1" width="7.7109375" customWidth="1"/>
    <col min="2" max="2" width="50.28515625" customWidth="1"/>
    <col min="3" max="3" width="14.7109375" customWidth="1"/>
    <col min="4" max="4" width="16.7109375" customWidth="1"/>
    <col min="5" max="5" width="19.42578125" customWidth="1"/>
    <col min="6" max="6" width="15.140625" bestFit="1" customWidth="1"/>
    <col min="7" max="7" width="13.7109375" bestFit="1" customWidth="1"/>
  </cols>
  <sheetData>
    <row r="5" spans="1:7" ht="15.75" x14ac:dyDescent="0.25">
      <c r="A5" s="27" t="s">
        <v>162</v>
      </c>
      <c r="B5" s="27"/>
      <c r="C5" s="27"/>
      <c r="D5" s="27"/>
      <c r="E5" s="27"/>
    </row>
    <row r="6" spans="1:7" x14ac:dyDescent="0.25">
      <c r="A6" s="28" t="s">
        <v>1</v>
      </c>
      <c r="B6" s="28"/>
      <c r="C6" s="28"/>
      <c r="D6" s="28"/>
      <c r="E6" s="28"/>
    </row>
    <row r="7" spans="1:7" x14ac:dyDescent="0.25">
      <c r="A7" s="28" t="s">
        <v>2</v>
      </c>
      <c r="B7" s="28"/>
      <c r="C7" s="28"/>
      <c r="D7" s="28"/>
      <c r="E7" s="28"/>
    </row>
    <row r="8" spans="1:7" ht="15.75" customHeight="1" x14ac:dyDescent="0.25"/>
    <row r="9" spans="1:7" ht="30" x14ac:dyDescent="0.25">
      <c r="A9" s="1" t="s">
        <v>3</v>
      </c>
      <c r="B9" s="1" t="s">
        <v>4</v>
      </c>
      <c r="C9" s="2" t="s">
        <v>164</v>
      </c>
      <c r="D9" s="2" t="s">
        <v>6</v>
      </c>
      <c r="E9" s="2" t="s">
        <v>163</v>
      </c>
    </row>
    <row r="10" spans="1:7" x14ac:dyDescent="0.25">
      <c r="A10" s="3">
        <v>2</v>
      </c>
      <c r="B10" s="4" t="s">
        <v>7</v>
      </c>
      <c r="C10" s="5">
        <f>SUM(C11+C16+C26+C35+C51+C61)</f>
        <v>374522262</v>
      </c>
      <c r="D10" s="5">
        <f>+D11+D16+D26+D35+D51+D61</f>
        <v>404874805.51000005</v>
      </c>
      <c r="E10" s="5">
        <f>+E11+E16+E26+E35+E51+E61</f>
        <v>404874805.51000005</v>
      </c>
    </row>
    <row r="11" spans="1:7" x14ac:dyDescent="0.25">
      <c r="A11" s="3">
        <v>2.1</v>
      </c>
      <c r="B11" s="4" t="s">
        <v>8</v>
      </c>
      <c r="C11" s="5">
        <f>SUM(C12:C15)</f>
        <v>256850913</v>
      </c>
      <c r="D11" s="5">
        <f>+D12+D13+D14+D15</f>
        <v>288654394.83000004</v>
      </c>
      <c r="E11" s="5">
        <f>+E12+E13+E14+E15</f>
        <v>288654394.83000004</v>
      </c>
      <c r="F11" s="23"/>
      <c r="G11" s="24"/>
    </row>
    <row r="12" spans="1:7" x14ac:dyDescent="0.25">
      <c r="A12" s="7" t="s">
        <v>9</v>
      </c>
      <c r="B12" s="8" t="s">
        <v>10</v>
      </c>
      <c r="C12" s="9">
        <v>221254766</v>
      </c>
      <c r="D12" s="10">
        <v>250203266</v>
      </c>
      <c r="E12" s="10">
        <v>250203266</v>
      </c>
    </row>
    <row r="13" spans="1:7" x14ac:dyDescent="0.25">
      <c r="A13" s="7" t="s">
        <v>11</v>
      </c>
      <c r="B13" s="8" t="s">
        <v>12</v>
      </c>
      <c r="C13" s="9">
        <v>6511800</v>
      </c>
      <c r="D13" s="10">
        <v>6511781.8300000001</v>
      </c>
      <c r="E13" s="10">
        <v>6511781.8300000001</v>
      </c>
    </row>
    <row r="14" spans="1:7" x14ac:dyDescent="0.25">
      <c r="A14" s="7" t="s">
        <v>13</v>
      </c>
      <c r="B14" s="8" t="s">
        <v>14</v>
      </c>
      <c r="C14" s="9">
        <v>945000</v>
      </c>
      <c r="D14" s="10">
        <v>0</v>
      </c>
      <c r="E14" s="10">
        <v>0</v>
      </c>
    </row>
    <row r="15" spans="1:7" x14ac:dyDescent="0.25">
      <c r="A15" s="7" t="s">
        <v>15</v>
      </c>
      <c r="B15" s="8" t="s">
        <v>16</v>
      </c>
      <c r="C15" s="9">
        <v>28139347</v>
      </c>
      <c r="D15" s="10">
        <v>31939347</v>
      </c>
      <c r="E15" s="10">
        <v>31939347</v>
      </c>
    </row>
    <row r="16" spans="1:7" x14ac:dyDescent="0.25">
      <c r="A16" s="3">
        <v>2.2000000000000002</v>
      </c>
      <c r="B16" s="4" t="s">
        <v>17</v>
      </c>
      <c r="C16" s="5">
        <f>SUM(C17:C25)</f>
        <v>46052704</v>
      </c>
      <c r="D16" s="5">
        <f>+D17+D18+D19+D20+D21+D22+D23+D24+D25</f>
        <v>42207636.939999998</v>
      </c>
      <c r="E16" s="5">
        <f>+E17+E18+E19+E20+E21+E22+E23+E24+E25</f>
        <v>42207636.939999998</v>
      </c>
      <c r="F16" s="23"/>
      <c r="G16" s="24"/>
    </row>
    <row r="17" spans="1:5" x14ac:dyDescent="0.25">
      <c r="A17" s="7" t="s">
        <v>18</v>
      </c>
      <c r="B17" s="8" t="s">
        <v>19</v>
      </c>
      <c r="C17" s="9">
        <v>5094460</v>
      </c>
      <c r="D17" s="10">
        <v>9709581.1799999997</v>
      </c>
      <c r="E17" s="10">
        <v>9709581.1799999997</v>
      </c>
    </row>
    <row r="18" spans="1:5" x14ac:dyDescent="0.25">
      <c r="A18" s="7" t="s">
        <v>20</v>
      </c>
      <c r="B18" s="8" t="s">
        <v>21</v>
      </c>
      <c r="C18" s="9">
        <v>3200000</v>
      </c>
      <c r="D18" s="10">
        <v>1741310</v>
      </c>
      <c r="E18" s="10">
        <v>1741310</v>
      </c>
    </row>
    <row r="19" spans="1:5" x14ac:dyDescent="0.25">
      <c r="A19" s="7" t="s">
        <v>22</v>
      </c>
      <c r="B19" s="8" t="s">
        <v>23</v>
      </c>
      <c r="C19" s="9">
        <v>6586800</v>
      </c>
      <c r="D19" s="10">
        <v>2857566</v>
      </c>
      <c r="E19" s="10">
        <v>2857566</v>
      </c>
    </row>
    <row r="20" spans="1:5" x14ac:dyDescent="0.25">
      <c r="A20" s="7" t="s">
        <v>24</v>
      </c>
      <c r="B20" s="8" t="s">
        <v>25</v>
      </c>
      <c r="C20" s="9">
        <v>1300000</v>
      </c>
      <c r="D20" s="10">
        <v>1280000</v>
      </c>
      <c r="E20" s="10">
        <v>1280000</v>
      </c>
    </row>
    <row r="21" spans="1:5" x14ac:dyDescent="0.25">
      <c r="A21" s="7" t="s">
        <v>26</v>
      </c>
      <c r="B21" s="8" t="s">
        <v>27</v>
      </c>
      <c r="C21" s="9">
        <v>10100800</v>
      </c>
      <c r="D21" s="10">
        <v>9902651</v>
      </c>
      <c r="E21" s="10">
        <v>9902651</v>
      </c>
    </row>
    <row r="22" spans="1:5" x14ac:dyDescent="0.25">
      <c r="A22" s="7" t="s">
        <v>28</v>
      </c>
      <c r="B22" s="8" t="s">
        <v>29</v>
      </c>
      <c r="C22" s="9">
        <v>4047700</v>
      </c>
      <c r="D22" s="10">
        <v>2671943.7599999998</v>
      </c>
      <c r="E22" s="10">
        <v>2671943.7599999998</v>
      </c>
    </row>
    <row r="23" spans="1:5" ht="30" x14ac:dyDescent="0.25">
      <c r="A23" s="7" t="s">
        <v>30</v>
      </c>
      <c r="B23" s="11" t="s">
        <v>31</v>
      </c>
      <c r="C23" s="9">
        <v>4940000</v>
      </c>
      <c r="D23" s="10">
        <v>3910853</v>
      </c>
      <c r="E23" s="10">
        <v>3910853</v>
      </c>
    </row>
    <row r="24" spans="1:5" x14ac:dyDescent="0.25">
      <c r="A24" s="7" t="s">
        <v>32</v>
      </c>
      <c r="B24" s="11" t="s">
        <v>33</v>
      </c>
      <c r="C24" s="9">
        <v>8032944</v>
      </c>
      <c r="D24" s="10">
        <v>7383732</v>
      </c>
      <c r="E24" s="10">
        <v>7383732</v>
      </c>
    </row>
    <row r="25" spans="1:5" x14ac:dyDescent="0.25">
      <c r="A25" s="7" t="s">
        <v>34</v>
      </c>
      <c r="B25" s="8" t="s">
        <v>35</v>
      </c>
      <c r="C25" s="9">
        <v>2750000</v>
      </c>
      <c r="D25" s="10">
        <v>2750000</v>
      </c>
      <c r="E25" s="10">
        <v>2750000</v>
      </c>
    </row>
    <row r="26" spans="1:5" x14ac:dyDescent="0.25">
      <c r="A26" s="3">
        <v>2.2999999999999998</v>
      </c>
      <c r="B26" s="4" t="s">
        <v>36</v>
      </c>
      <c r="C26" s="5">
        <f>SUM(C27:C34)</f>
        <v>54957995</v>
      </c>
      <c r="D26" s="5">
        <f>+D27+D28+D29+D30+D31+D32+D33+D34</f>
        <v>37888615.68</v>
      </c>
      <c r="E26" s="5">
        <f>+E27+E28+E29+E30+E31+E32+E33+E34</f>
        <v>37888615.68</v>
      </c>
    </row>
    <row r="27" spans="1:5" x14ac:dyDescent="0.25">
      <c r="A27" s="7" t="s">
        <v>37</v>
      </c>
      <c r="B27" s="8" t="s">
        <v>38</v>
      </c>
      <c r="C27" s="9">
        <v>18050000</v>
      </c>
      <c r="D27" s="10">
        <v>1567732</v>
      </c>
      <c r="E27" s="10">
        <v>1567732</v>
      </c>
    </row>
    <row r="28" spans="1:5" x14ac:dyDescent="0.25">
      <c r="A28" s="7" t="s">
        <v>39</v>
      </c>
      <c r="B28" s="8" t="s">
        <v>40</v>
      </c>
      <c r="C28" s="9">
        <v>763000</v>
      </c>
      <c r="D28" s="10">
        <v>383000</v>
      </c>
      <c r="E28" s="10">
        <v>383000</v>
      </c>
    </row>
    <row r="29" spans="1:5" x14ac:dyDescent="0.25">
      <c r="A29" s="7" t="s">
        <v>41</v>
      </c>
      <c r="B29" s="8" t="s">
        <v>42</v>
      </c>
      <c r="C29" s="9">
        <v>1500000</v>
      </c>
      <c r="D29" s="10">
        <v>1050000</v>
      </c>
      <c r="E29" s="10">
        <v>1050000</v>
      </c>
    </row>
    <row r="30" spans="1:5" x14ac:dyDescent="0.25">
      <c r="A30" s="7" t="s">
        <v>43</v>
      </c>
      <c r="B30" s="8" t="s">
        <v>44</v>
      </c>
      <c r="C30" s="9"/>
      <c r="D30" s="10">
        <v>5000</v>
      </c>
      <c r="E30" s="10">
        <v>5000</v>
      </c>
    </row>
    <row r="31" spans="1:5" x14ac:dyDescent="0.25">
      <c r="A31" s="7" t="s">
        <v>45</v>
      </c>
      <c r="B31" s="8" t="s">
        <v>46</v>
      </c>
      <c r="C31" s="9">
        <v>12200000</v>
      </c>
      <c r="D31" s="10">
        <v>2927000</v>
      </c>
      <c r="E31" s="10">
        <v>2927000</v>
      </c>
    </row>
    <row r="32" spans="1:5" x14ac:dyDescent="0.25">
      <c r="A32" s="7" t="s">
        <v>47</v>
      </c>
      <c r="B32" s="11" t="s">
        <v>48</v>
      </c>
      <c r="C32" s="9">
        <v>2204000</v>
      </c>
      <c r="D32" s="10">
        <v>881753</v>
      </c>
      <c r="E32" s="10">
        <v>881753</v>
      </c>
    </row>
    <row r="33" spans="1:5" ht="30" x14ac:dyDescent="0.25">
      <c r="A33" s="7" t="s">
        <v>49</v>
      </c>
      <c r="B33" s="11" t="s">
        <v>50</v>
      </c>
      <c r="C33" s="9">
        <v>18835995</v>
      </c>
      <c r="D33" s="10">
        <v>27236130.68</v>
      </c>
      <c r="E33" s="10">
        <v>27236130.68</v>
      </c>
    </row>
    <row r="34" spans="1:5" x14ac:dyDescent="0.25">
      <c r="A34" s="7" t="s">
        <v>51</v>
      </c>
      <c r="B34" s="8" t="s">
        <v>52</v>
      </c>
      <c r="C34" s="9">
        <v>1405000</v>
      </c>
      <c r="D34" s="10">
        <v>3838000</v>
      </c>
      <c r="E34" s="10">
        <v>3838000</v>
      </c>
    </row>
    <row r="35" spans="1:5" x14ac:dyDescent="0.25">
      <c r="A35" s="3">
        <v>2.4</v>
      </c>
      <c r="B35" s="4" t="s">
        <v>53</v>
      </c>
      <c r="C35" s="5">
        <f>SUM(C36:C42)</f>
        <v>4013150</v>
      </c>
      <c r="D35" s="5">
        <f>+D41</f>
        <v>1098878</v>
      </c>
      <c r="E35" s="5">
        <f>+E41</f>
        <v>1098878</v>
      </c>
    </row>
    <row r="36" spans="1:5" x14ac:dyDescent="0.25">
      <c r="A36" s="7" t="s">
        <v>54</v>
      </c>
      <c r="B36" s="8" t="s">
        <v>55</v>
      </c>
      <c r="C36" s="9"/>
      <c r="D36" s="10">
        <v>0</v>
      </c>
      <c r="E36" s="10">
        <v>0</v>
      </c>
    </row>
    <row r="37" spans="1:5" ht="30" x14ac:dyDescent="0.25">
      <c r="A37" s="7" t="s">
        <v>56</v>
      </c>
      <c r="B37" s="11" t="s">
        <v>57</v>
      </c>
      <c r="C37" s="9"/>
      <c r="D37" s="10">
        <v>0</v>
      </c>
      <c r="E37" s="10">
        <v>0</v>
      </c>
    </row>
    <row r="38" spans="1:5" ht="30" x14ac:dyDescent="0.25">
      <c r="A38" s="7" t="s">
        <v>58</v>
      </c>
      <c r="B38" s="11" t="s">
        <v>59</v>
      </c>
      <c r="C38" s="9"/>
      <c r="D38" s="10">
        <v>0</v>
      </c>
      <c r="E38" s="10">
        <v>0</v>
      </c>
    </row>
    <row r="39" spans="1:5" ht="30" x14ac:dyDescent="0.25">
      <c r="A39" s="7" t="s">
        <v>60</v>
      </c>
      <c r="B39" s="11" t="s">
        <v>61</v>
      </c>
      <c r="C39" s="9"/>
      <c r="D39" s="10">
        <v>0</v>
      </c>
      <c r="E39" s="10">
        <v>0</v>
      </c>
    </row>
    <row r="40" spans="1:5" ht="30" x14ac:dyDescent="0.25">
      <c r="A40" s="7" t="s">
        <v>62</v>
      </c>
      <c r="B40" s="11" t="s">
        <v>63</v>
      </c>
      <c r="C40" s="9"/>
      <c r="D40" s="10">
        <v>0</v>
      </c>
      <c r="E40" s="10">
        <v>0</v>
      </c>
    </row>
    <row r="41" spans="1:5" x14ac:dyDescent="0.25">
      <c r="A41" s="7" t="s">
        <v>64</v>
      </c>
      <c r="B41" s="8" t="s">
        <v>65</v>
      </c>
      <c r="C41" s="9">
        <v>4013150</v>
      </c>
      <c r="D41" s="10">
        <v>1098878</v>
      </c>
      <c r="E41" s="10">
        <v>1098878</v>
      </c>
    </row>
    <row r="42" spans="1:5" x14ac:dyDescent="0.25">
      <c r="A42" s="7" t="s">
        <v>66</v>
      </c>
      <c r="B42" s="11" t="s">
        <v>67</v>
      </c>
      <c r="C42" s="9"/>
      <c r="D42" s="10">
        <v>0</v>
      </c>
      <c r="E42" s="10">
        <v>0</v>
      </c>
    </row>
    <row r="43" spans="1:5" x14ac:dyDescent="0.25">
      <c r="A43" s="3">
        <v>2.5</v>
      </c>
      <c r="B43" s="4" t="s">
        <v>68</v>
      </c>
      <c r="C43" s="12">
        <v>0</v>
      </c>
      <c r="D43" s="12">
        <v>0</v>
      </c>
      <c r="E43" s="12">
        <v>0</v>
      </c>
    </row>
    <row r="44" spans="1:5" x14ac:dyDescent="0.25">
      <c r="A44" s="7" t="s">
        <v>69</v>
      </c>
      <c r="B44" s="8" t="s">
        <v>70</v>
      </c>
      <c r="C44" s="9"/>
      <c r="D44" s="10">
        <v>0</v>
      </c>
      <c r="E44" s="10">
        <v>0</v>
      </c>
    </row>
    <row r="45" spans="1:5" ht="30" x14ac:dyDescent="0.25">
      <c r="A45" s="7" t="s">
        <v>71</v>
      </c>
      <c r="B45" s="11" t="s">
        <v>72</v>
      </c>
      <c r="C45" s="9"/>
      <c r="D45" s="10">
        <v>0</v>
      </c>
      <c r="E45" s="10">
        <v>0</v>
      </c>
    </row>
    <row r="46" spans="1:5" ht="30" x14ac:dyDescent="0.25">
      <c r="A46" s="7" t="s">
        <v>73</v>
      </c>
      <c r="B46" s="11" t="s">
        <v>74</v>
      </c>
      <c r="C46" s="9"/>
      <c r="D46" s="10">
        <v>0</v>
      </c>
      <c r="E46" s="10">
        <v>0</v>
      </c>
    </row>
    <row r="47" spans="1:5" ht="30" x14ac:dyDescent="0.25">
      <c r="A47" s="7" t="s">
        <v>75</v>
      </c>
      <c r="B47" s="11" t="s">
        <v>76</v>
      </c>
      <c r="C47" s="9"/>
      <c r="D47" s="10">
        <v>0</v>
      </c>
      <c r="E47" s="10">
        <v>0</v>
      </c>
    </row>
    <row r="48" spans="1:5" ht="30" x14ac:dyDescent="0.25">
      <c r="A48" s="7" t="s">
        <v>77</v>
      </c>
      <c r="B48" s="11" t="s">
        <v>78</v>
      </c>
      <c r="C48" s="9"/>
      <c r="D48" s="10">
        <v>0</v>
      </c>
      <c r="E48" s="10">
        <v>0</v>
      </c>
    </row>
    <row r="49" spans="1:5" x14ac:dyDescent="0.25">
      <c r="A49" s="7" t="s">
        <v>79</v>
      </c>
      <c r="B49" s="8" t="s">
        <v>80</v>
      </c>
      <c r="C49" s="9"/>
      <c r="D49" s="10">
        <v>0</v>
      </c>
      <c r="E49" s="10">
        <v>0</v>
      </c>
    </row>
    <row r="50" spans="1:5" x14ac:dyDescent="0.25">
      <c r="A50" s="7" t="s">
        <v>81</v>
      </c>
      <c r="B50" s="11" t="s">
        <v>82</v>
      </c>
      <c r="C50" s="9"/>
      <c r="D50" s="10">
        <v>0</v>
      </c>
      <c r="E50" s="10">
        <v>0</v>
      </c>
    </row>
    <row r="51" spans="1:5" x14ac:dyDescent="0.25">
      <c r="A51" s="3">
        <v>2.6</v>
      </c>
      <c r="B51" s="4" t="s">
        <v>83</v>
      </c>
      <c r="C51" s="5">
        <f>SUM(C52:C60)</f>
        <v>4647500</v>
      </c>
      <c r="D51" s="5">
        <f>+D52+D53+D54+D55+D56+D58</f>
        <v>28303280.060000002</v>
      </c>
      <c r="E51" s="5">
        <f>+E52+E53+E54+E55+E56+E58</f>
        <v>28303280.060000002</v>
      </c>
    </row>
    <row r="52" spans="1:5" x14ac:dyDescent="0.25">
      <c r="A52" s="7" t="s">
        <v>84</v>
      </c>
      <c r="B52" s="8" t="s">
        <v>85</v>
      </c>
      <c r="C52" s="9">
        <v>3522500</v>
      </c>
      <c r="D52" s="10">
        <v>717412.06</v>
      </c>
      <c r="E52" s="10">
        <v>717412.06</v>
      </c>
    </row>
    <row r="53" spans="1:5" x14ac:dyDescent="0.25">
      <c r="A53" s="7" t="s">
        <v>86</v>
      </c>
      <c r="B53" s="8" t="s">
        <v>87</v>
      </c>
      <c r="C53" s="9">
        <v>125000</v>
      </c>
      <c r="D53" s="10">
        <v>175000</v>
      </c>
      <c r="E53" s="10">
        <v>175000</v>
      </c>
    </row>
    <row r="54" spans="1:5" x14ac:dyDescent="0.25">
      <c r="A54" s="7" t="s">
        <v>88</v>
      </c>
      <c r="B54" s="8" t="s">
        <v>89</v>
      </c>
      <c r="C54" s="9">
        <v>1000000</v>
      </c>
      <c r="D54" s="10">
        <v>243000</v>
      </c>
      <c r="E54" s="10">
        <v>243000</v>
      </c>
    </row>
    <row r="55" spans="1:5" x14ac:dyDescent="0.25">
      <c r="A55" s="7" t="s">
        <v>90</v>
      </c>
      <c r="B55" s="8" t="s">
        <v>91</v>
      </c>
      <c r="C55" s="9"/>
      <c r="D55" s="10">
        <v>0</v>
      </c>
      <c r="E55" s="10">
        <v>0</v>
      </c>
    </row>
    <row r="56" spans="1:5" x14ac:dyDescent="0.25">
      <c r="A56" s="7" t="s">
        <v>92</v>
      </c>
      <c r="B56" s="8" t="s">
        <v>93</v>
      </c>
      <c r="C56" s="9"/>
      <c r="D56" s="10">
        <v>5167868</v>
      </c>
      <c r="E56" s="10">
        <v>5167868</v>
      </c>
    </row>
    <row r="57" spans="1:5" x14ac:dyDescent="0.25">
      <c r="A57" s="7" t="s">
        <v>94</v>
      </c>
      <c r="B57" s="8" t="s">
        <v>95</v>
      </c>
      <c r="C57" s="9"/>
      <c r="D57" s="10">
        <v>0</v>
      </c>
      <c r="E57" s="10">
        <v>0</v>
      </c>
    </row>
    <row r="58" spans="1:5" x14ac:dyDescent="0.25">
      <c r="A58" s="7" t="s">
        <v>96</v>
      </c>
      <c r="B58" s="8" t="s">
        <v>97</v>
      </c>
      <c r="C58" s="9"/>
      <c r="D58" s="10">
        <v>22000000</v>
      </c>
      <c r="E58" s="10">
        <v>22000000</v>
      </c>
    </row>
    <row r="59" spans="1:5" x14ac:dyDescent="0.25">
      <c r="A59" s="7" t="s">
        <v>98</v>
      </c>
      <c r="B59" s="8" t="s">
        <v>99</v>
      </c>
      <c r="C59" s="9"/>
      <c r="D59" s="10">
        <v>0</v>
      </c>
      <c r="E59" s="10">
        <v>0</v>
      </c>
    </row>
    <row r="60" spans="1:5" x14ac:dyDescent="0.25">
      <c r="A60" s="7" t="s">
        <v>100</v>
      </c>
      <c r="B60" s="8" t="s">
        <v>101</v>
      </c>
      <c r="C60" s="9"/>
      <c r="D60" s="10">
        <v>0</v>
      </c>
      <c r="E60" s="10">
        <v>0</v>
      </c>
    </row>
    <row r="61" spans="1:5" x14ac:dyDescent="0.25">
      <c r="A61" s="3">
        <v>2.7</v>
      </c>
      <c r="B61" s="4" t="s">
        <v>102</v>
      </c>
      <c r="C61" s="5">
        <f>SUM(C62:C65)</f>
        <v>8000000</v>
      </c>
      <c r="D61" s="5">
        <f>+D63</f>
        <v>6722000</v>
      </c>
      <c r="E61" s="5">
        <f>+E63</f>
        <v>6722000</v>
      </c>
    </row>
    <row r="62" spans="1:5" x14ac:dyDescent="0.25">
      <c r="A62" s="7" t="s">
        <v>103</v>
      </c>
      <c r="B62" s="8" t="s">
        <v>104</v>
      </c>
      <c r="C62" s="9"/>
      <c r="D62" s="10">
        <v>0</v>
      </c>
      <c r="E62" s="10">
        <v>0</v>
      </c>
    </row>
    <row r="63" spans="1:5" x14ac:dyDescent="0.25">
      <c r="A63" s="7" t="s">
        <v>105</v>
      </c>
      <c r="B63" s="8" t="s">
        <v>106</v>
      </c>
      <c r="C63" s="9">
        <v>8000000</v>
      </c>
      <c r="D63" s="10">
        <v>6722000</v>
      </c>
      <c r="E63" s="10">
        <v>6722000</v>
      </c>
    </row>
    <row r="64" spans="1:5" x14ac:dyDescent="0.25">
      <c r="A64" s="7" t="s">
        <v>107</v>
      </c>
      <c r="B64" s="8" t="s">
        <v>108</v>
      </c>
      <c r="C64" s="9"/>
      <c r="D64" s="10">
        <v>0</v>
      </c>
      <c r="E64" s="10">
        <v>0</v>
      </c>
    </row>
    <row r="65" spans="1:5" x14ac:dyDescent="0.25">
      <c r="A65" s="7" t="s">
        <v>109</v>
      </c>
      <c r="B65" s="8" t="s">
        <v>110</v>
      </c>
      <c r="C65" s="9" t="s">
        <v>111</v>
      </c>
      <c r="D65" s="10">
        <v>0</v>
      </c>
      <c r="E65" s="10">
        <v>0</v>
      </c>
    </row>
    <row r="66" spans="1:5" x14ac:dyDescent="0.25">
      <c r="A66" s="3">
        <v>2.8</v>
      </c>
      <c r="B66" s="4" t="s">
        <v>112</v>
      </c>
      <c r="C66" s="13"/>
      <c r="D66" s="6">
        <v>0</v>
      </c>
      <c r="E66" s="6">
        <v>0</v>
      </c>
    </row>
    <row r="67" spans="1:5" x14ac:dyDescent="0.25">
      <c r="A67" s="7" t="s">
        <v>113</v>
      </c>
      <c r="B67" s="8" t="s">
        <v>114</v>
      </c>
      <c r="C67" s="9"/>
      <c r="D67" s="10">
        <v>0</v>
      </c>
      <c r="E67" s="10">
        <v>0</v>
      </c>
    </row>
    <row r="68" spans="1:5" x14ac:dyDescent="0.25">
      <c r="A68" s="7" t="s">
        <v>115</v>
      </c>
      <c r="B68" s="8" t="s">
        <v>116</v>
      </c>
      <c r="C68" s="9"/>
      <c r="D68" s="10">
        <v>0</v>
      </c>
      <c r="E68" s="10">
        <v>0</v>
      </c>
    </row>
    <row r="69" spans="1:5" x14ac:dyDescent="0.25">
      <c r="A69" s="7" t="s">
        <v>117</v>
      </c>
      <c r="B69" s="8" t="s">
        <v>118</v>
      </c>
      <c r="C69" s="9"/>
      <c r="D69" s="10">
        <v>0</v>
      </c>
      <c r="E69" s="10">
        <v>0</v>
      </c>
    </row>
    <row r="70" spans="1:5" x14ac:dyDescent="0.25">
      <c r="A70" s="7" t="s">
        <v>119</v>
      </c>
      <c r="B70" s="8" t="s">
        <v>120</v>
      </c>
      <c r="C70" s="9"/>
      <c r="D70" s="10">
        <v>0</v>
      </c>
      <c r="E70" s="10">
        <v>0</v>
      </c>
    </row>
    <row r="71" spans="1:5" x14ac:dyDescent="0.25">
      <c r="A71" s="7" t="s">
        <v>121</v>
      </c>
      <c r="B71" s="8" t="s">
        <v>122</v>
      </c>
      <c r="C71" s="9"/>
      <c r="D71" s="10">
        <v>0</v>
      </c>
      <c r="E71" s="10">
        <v>0</v>
      </c>
    </row>
    <row r="72" spans="1:5" x14ac:dyDescent="0.25">
      <c r="A72" s="3">
        <v>2.9</v>
      </c>
      <c r="B72" s="4" t="s">
        <v>123</v>
      </c>
      <c r="C72" s="13"/>
      <c r="D72" s="6">
        <v>0</v>
      </c>
      <c r="E72" s="6">
        <v>0</v>
      </c>
    </row>
    <row r="73" spans="1:5" x14ac:dyDescent="0.25">
      <c r="A73" s="7" t="s">
        <v>124</v>
      </c>
      <c r="B73" s="8" t="s">
        <v>125</v>
      </c>
      <c r="C73" s="9"/>
      <c r="D73" s="10">
        <v>0</v>
      </c>
      <c r="E73" s="10">
        <v>0</v>
      </c>
    </row>
    <row r="74" spans="1:5" x14ac:dyDescent="0.25">
      <c r="A74" s="7" t="s">
        <v>126</v>
      </c>
      <c r="B74" s="8" t="s">
        <v>127</v>
      </c>
      <c r="C74" s="9"/>
      <c r="D74" s="10">
        <v>0</v>
      </c>
      <c r="E74" s="10">
        <v>0</v>
      </c>
    </row>
    <row r="75" spans="1:5" x14ac:dyDescent="0.25">
      <c r="A75" s="7" t="s">
        <v>128</v>
      </c>
      <c r="B75" s="8" t="s">
        <v>129</v>
      </c>
      <c r="C75" s="9"/>
      <c r="D75" s="10">
        <v>0</v>
      </c>
      <c r="E75" s="10">
        <v>0</v>
      </c>
    </row>
    <row r="76" spans="1:5" x14ac:dyDescent="0.25">
      <c r="A76" s="7" t="s">
        <v>130</v>
      </c>
      <c r="B76" s="8" t="s">
        <v>131</v>
      </c>
      <c r="C76" s="9"/>
      <c r="D76" s="10">
        <v>0</v>
      </c>
      <c r="E76" s="10">
        <v>0</v>
      </c>
    </row>
    <row r="77" spans="1:5" x14ac:dyDescent="0.25">
      <c r="A77" s="3" t="s">
        <v>132</v>
      </c>
      <c r="B77" s="4"/>
      <c r="C77" s="5">
        <f>SUM(C11+C16+C26+C35+C51+C61)</f>
        <v>374522262</v>
      </c>
      <c r="D77" s="6">
        <f>+D11+D16+D26+D35+D51+D61</f>
        <v>404874805.51000005</v>
      </c>
      <c r="E77" s="6">
        <f>+E11+E16+E26+E35+E51+E61</f>
        <v>404874805.51000005</v>
      </c>
    </row>
    <row r="78" spans="1:5" x14ac:dyDescent="0.25">
      <c r="A78" s="3" t="s">
        <v>133</v>
      </c>
      <c r="B78" s="4"/>
      <c r="C78" s="13"/>
      <c r="D78" s="6">
        <v>0</v>
      </c>
      <c r="E78" s="6">
        <v>0</v>
      </c>
    </row>
    <row r="79" spans="1:5" x14ac:dyDescent="0.25">
      <c r="A79" s="3">
        <v>4.0999999999999996</v>
      </c>
      <c r="B79" s="4" t="s">
        <v>134</v>
      </c>
      <c r="C79" s="13"/>
      <c r="D79" s="6">
        <v>0</v>
      </c>
      <c r="E79" s="6">
        <v>0</v>
      </c>
    </row>
    <row r="80" spans="1:5" x14ac:dyDescent="0.25">
      <c r="A80" s="7" t="s">
        <v>135</v>
      </c>
      <c r="B80" s="8" t="s">
        <v>136</v>
      </c>
      <c r="C80" s="9"/>
      <c r="D80" s="10">
        <v>0</v>
      </c>
      <c r="E80" s="10">
        <v>0</v>
      </c>
    </row>
    <row r="81" spans="1:8" x14ac:dyDescent="0.25">
      <c r="A81" s="7" t="s">
        <v>137</v>
      </c>
      <c r="B81" s="14" t="s">
        <v>138</v>
      </c>
      <c r="C81" s="9"/>
      <c r="D81" s="10">
        <v>0</v>
      </c>
      <c r="E81" s="10">
        <v>0</v>
      </c>
    </row>
    <row r="82" spans="1:8" x14ac:dyDescent="0.25">
      <c r="A82" s="3">
        <v>4.2</v>
      </c>
      <c r="B82" s="4" t="s">
        <v>139</v>
      </c>
      <c r="C82" s="5"/>
      <c r="D82" s="6">
        <v>0</v>
      </c>
      <c r="E82" s="6">
        <v>0</v>
      </c>
    </row>
    <row r="83" spans="1:8" x14ac:dyDescent="0.25">
      <c r="A83" s="7" t="s">
        <v>140</v>
      </c>
      <c r="B83" s="8" t="s">
        <v>141</v>
      </c>
      <c r="C83" s="9"/>
      <c r="D83" s="10">
        <v>0</v>
      </c>
      <c r="E83" s="10">
        <v>0</v>
      </c>
    </row>
    <row r="84" spans="1:8" x14ac:dyDescent="0.25">
      <c r="A84" s="7" t="s">
        <v>142</v>
      </c>
      <c r="B84" s="8" t="s">
        <v>143</v>
      </c>
      <c r="C84" s="9"/>
      <c r="D84" s="10">
        <v>0</v>
      </c>
      <c r="E84" s="10">
        <v>0</v>
      </c>
    </row>
    <row r="85" spans="1:8" x14ac:dyDescent="0.25">
      <c r="A85" s="3">
        <v>4.3</v>
      </c>
      <c r="B85" s="4" t="s">
        <v>144</v>
      </c>
      <c r="C85" s="5"/>
      <c r="D85" s="6">
        <v>0</v>
      </c>
      <c r="E85" s="6">
        <v>0</v>
      </c>
    </row>
    <row r="86" spans="1:8" x14ac:dyDescent="0.25">
      <c r="A86" s="7" t="s">
        <v>145</v>
      </c>
      <c r="B86" s="8" t="s">
        <v>146</v>
      </c>
      <c r="C86" s="9"/>
      <c r="D86" s="10">
        <v>0</v>
      </c>
      <c r="E86" s="10">
        <v>0</v>
      </c>
    </row>
    <row r="87" spans="1:8" x14ac:dyDescent="0.25">
      <c r="A87" s="3" t="s">
        <v>147</v>
      </c>
      <c r="B87" s="4"/>
      <c r="C87" s="13"/>
      <c r="D87" s="13"/>
      <c r="E87" s="13"/>
    </row>
    <row r="88" spans="1:8" x14ac:dyDescent="0.25">
      <c r="A88" s="3" t="s">
        <v>148</v>
      </c>
      <c r="B88" s="15"/>
      <c r="C88" s="5">
        <f>SUM(C77)</f>
        <v>374522262</v>
      </c>
      <c r="D88" s="5">
        <f>+D77</f>
        <v>404874805.51000005</v>
      </c>
      <c r="E88" s="5">
        <f>+E77</f>
        <v>404874805.51000005</v>
      </c>
      <c r="F88" s="16"/>
      <c r="G88" s="16"/>
      <c r="H88" s="16"/>
    </row>
    <row r="89" spans="1:8" x14ac:dyDescent="0.25">
      <c r="C89" s="16"/>
      <c r="D89" s="16"/>
      <c r="E89" s="16"/>
    </row>
    <row r="90" spans="1:8" x14ac:dyDescent="0.25">
      <c r="C90" s="16"/>
      <c r="D90" s="16"/>
      <c r="E90" s="16"/>
    </row>
    <row r="91" spans="1:8" x14ac:dyDescent="0.25">
      <c r="A91" s="17" t="s">
        <v>149</v>
      </c>
      <c r="B91" s="17"/>
      <c r="C91" s="16" t="s">
        <v>150</v>
      </c>
      <c r="D91" s="16"/>
      <c r="E91" s="16"/>
    </row>
    <row r="92" spans="1:8" x14ac:dyDescent="0.25">
      <c r="A92" t="s">
        <v>151</v>
      </c>
      <c r="C92" s="16" t="s">
        <v>152</v>
      </c>
      <c r="D92" s="16"/>
      <c r="E92" s="16"/>
    </row>
    <row r="93" spans="1:8" x14ac:dyDescent="0.25">
      <c r="C93" s="16"/>
      <c r="D93" s="16"/>
      <c r="E93" s="16"/>
    </row>
    <row r="94" spans="1:8" x14ac:dyDescent="0.25">
      <c r="C94" s="16"/>
      <c r="D94" s="16"/>
      <c r="E94" s="16"/>
    </row>
    <row r="95" spans="1:8" x14ac:dyDescent="0.25">
      <c r="A95" s="26" t="s">
        <v>153</v>
      </c>
      <c r="B95" s="26"/>
      <c r="C95" s="26"/>
      <c r="D95" s="26"/>
    </row>
    <row r="96" spans="1:8" x14ac:dyDescent="0.25">
      <c r="A96" s="26"/>
      <c r="B96" s="26"/>
      <c r="C96" s="26"/>
      <c r="D96" s="26"/>
    </row>
    <row r="97" spans="1:5" x14ac:dyDescent="0.25">
      <c r="A97" s="18"/>
      <c r="B97" s="18"/>
      <c r="C97" s="18"/>
      <c r="D97" s="18"/>
      <c r="E97" s="18"/>
    </row>
    <row r="98" spans="1:5" x14ac:dyDescent="0.25">
      <c r="A98" s="18"/>
      <c r="B98" s="18"/>
      <c r="C98" s="18"/>
      <c r="D98" s="18"/>
      <c r="E98" s="18"/>
    </row>
    <row r="99" spans="1:5" x14ac:dyDescent="0.25">
      <c r="A99" s="28" t="s">
        <v>154</v>
      </c>
      <c r="B99" s="28"/>
      <c r="C99" s="28"/>
      <c r="D99" s="28"/>
    </row>
    <row r="100" spans="1:5" x14ac:dyDescent="0.25">
      <c r="A100" s="26" t="s">
        <v>155</v>
      </c>
      <c r="B100" s="26"/>
      <c r="C100" s="26"/>
      <c r="D100" s="26"/>
    </row>
    <row r="102" spans="1:5" ht="18.75" x14ac:dyDescent="0.3">
      <c r="A102" s="21" t="s">
        <v>158</v>
      </c>
      <c r="B102" s="20"/>
      <c r="C102" s="20"/>
    </row>
    <row r="103" spans="1:5" ht="40.5" customHeight="1" x14ac:dyDescent="0.3">
      <c r="A103" s="22" t="s">
        <v>159</v>
      </c>
      <c r="B103" s="21"/>
      <c r="C103" s="21"/>
    </row>
    <row r="104" spans="1:5" ht="97.5" customHeight="1" x14ac:dyDescent="0.3">
      <c r="A104" s="19" t="s">
        <v>160</v>
      </c>
      <c r="B104" s="21"/>
      <c r="C104" s="21"/>
    </row>
    <row r="105" spans="1:5" ht="18.75" x14ac:dyDescent="0.25">
      <c r="A105" s="25" t="s">
        <v>161</v>
      </c>
      <c r="B105" s="25"/>
      <c r="C105" s="25"/>
    </row>
  </sheetData>
  <mergeCells count="8">
    <mergeCell ref="A5:E5"/>
    <mergeCell ref="A6:E6"/>
    <mergeCell ref="A7:E7"/>
    <mergeCell ref="A100:D100"/>
    <mergeCell ref="A105:C105"/>
    <mergeCell ref="A95:D95"/>
    <mergeCell ref="A96:D96"/>
    <mergeCell ref="A99:D99"/>
  </mergeCells>
  <pageMargins left="0.70866141732283472" right="0.31496062992125984" top="0.55118110236220474" bottom="0.55118110236220474" header="0.31496062992125984" footer="0.31496062992125984"/>
  <pageSetup scale="90" orientation="landscape" horizontalDpi="0" verticalDpi="0" r:id="rId1"/>
  <rowBreaks count="2" manualBreakCount="2">
    <brk id="34" max="3" man="1"/>
    <brk id="8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Hoja1 (2)</vt:lpstr>
      <vt:lpstr>Hoja1 (3)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2023-11-14T19:22:55Z</cp:lastPrinted>
  <dcterms:created xsi:type="dcterms:W3CDTF">2022-05-23T18:43:53Z</dcterms:created>
  <dcterms:modified xsi:type="dcterms:W3CDTF">2023-11-15T12:37:51Z</dcterms:modified>
</cp:coreProperties>
</file>