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S DE EJECUCION AÑO 2025\INFORME DE EJECUCIÓN JUNIO 2025\"/>
    </mc:Choice>
  </mc:AlternateContent>
  <xr:revisionPtr revIDLastSave="0" documentId="13_ncr:1_{53AA337A-CC7E-4380-A797-664A336F01DA}" xr6:coauthVersionLast="47" xr6:coauthVersionMax="47" xr10:uidLastSave="{00000000-0000-0000-0000-000000000000}"/>
  <bookViews>
    <workbookView xWindow="-108" yWindow="-108" windowWidth="23256" windowHeight="12456" xr2:uid="{FFC8A3E2-633F-41A2-A505-1F125DD62713}"/>
  </bookViews>
  <sheets>
    <sheet name="PRODUCCION" sheetId="3" r:id="rId1"/>
    <sheet name="MIP" sheetId="1" r:id="rId2"/>
    <sheet name="COSECHA" sheetId="5" r:id="rId3"/>
    <sheet name="POSCOSECHA" sheetId="4" r:id="rId4"/>
    <sheet name="EXTENSION" sheetId="6" r:id="rId5"/>
    <sheet name="CAPACITACION" sheetId="7" r:id="rId6"/>
    <sheet name="M&amp;C" sheetId="10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9" i="6" l="1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E39" i="10"/>
  <c r="E38" i="10"/>
  <c r="E37" i="10"/>
  <c r="E36" i="10"/>
  <c r="E35" i="10"/>
  <c r="E34" i="10"/>
  <c r="E33" i="10"/>
  <c r="E32" i="10"/>
  <c r="E31" i="10"/>
  <c r="E30" i="10"/>
  <c r="I67" i="9"/>
  <c r="F67" i="9"/>
  <c r="E67" i="9"/>
  <c r="I59" i="9"/>
  <c r="F59" i="9"/>
  <c r="E59" i="9"/>
  <c r="I45" i="9"/>
  <c r="F45" i="9"/>
  <c r="E45" i="9"/>
  <c r="I30" i="9"/>
  <c r="F30" i="9"/>
  <c r="E30" i="9"/>
  <c r="I20" i="9"/>
  <c r="F20" i="9"/>
  <c r="E20" i="9"/>
  <c r="I13" i="9"/>
  <c r="I68" i="9" s="1"/>
  <c r="F13" i="9"/>
  <c r="F68" i="9" s="1"/>
  <c r="E13" i="9"/>
  <c r="E68" i="9" s="1"/>
  <c r="R20" i="8"/>
  <c r="M20" i="7"/>
  <c r="L20" i="7"/>
  <c r="K20" i="7"/>
  <c r="J20" i="7"/>
  <c r="I20" i="7"/>
  <c r="H20" i="7"/>
  <c r="G20" i="7"/>
  <c r="F20" i="7"/>
  <c r="D20" i="7"/>
  <c r="C20" i="7"/>
  <c r="B20" i="7"/>
  <c r="E19" i="7"/>
  <c r="E17" i="7"/>
  <c r="E20" i="7" s="1"/>
  <c r="S18" i="5" l="1"/>
  <c r="T18" i="5" s="1"/>
  <c r="R18" i="5"/>
  <c r="Q18" i="5"/>
  <c r="P18" i="5"/>
  <c r="O18" i="5"/>
  <c r="N18" i="5"/>
  <c r="M18" i="5"/>
  <c r="L18" i="5"/>
  <c r="K18" i="5"/>
  <c r="J18" i="5"/>
  <c r="I18" i="5"/>
  <c r="G18" i="5"/>
  <c r="F18" i="5"/>
  <c r="E18" i="5"/>
  <c r="D18" i="5"/>
  <c r="C18" i="5"/>
  <c r="T17" i="5"/>
  <c r="H17" i="5"/>
  <c r="E17" i="5"/>
  <c r="T16" i="5"/>
  <c r="E16" i="5"/>
  <c r="T15" i="5"/>
  <c r="H15" i="5"/>
  <c r="E15" i="5"/>
  <c r="T14" i="5"/>
  <c r="H14" i="5"/>
  <c r="E14" i="5"/>
  <c r="T13" i="5"/>
  <c r="H13" i="5"/>
  <c r="E13" i="5"/>
  <c r="T12" i="5"/>
  <c r="T11" i="5"/>
  <c r="H11" i="5"/>
  <c r="E11" i="5"/>
  <c r="T10" i="5"/>
  <c r="H10" i="5"/>
  <c r="E10" i="5"/>
  <c r="T9" i="5"/>
  <c r="H9" i="5"/>
  <c r="E9" i="5"/>
  <c r="T8" i="5"/>
  <c r="H8" i="5"/>
  <c r="H18" i="5" s="1"/>
  <c r="E8" i="5"/>
  <c r="H23" i="4"/>
  <c r="G23" i="4"/>
  <c r="I23" i="4" s="1"/>
  <c r="F23" i="4"/>
  <c r="E23" i="4"/>
  <c r="D23" i="4"/>
  <c r="I22" i="4"/>
  <c r="I20" i="4"/>
  <c r="I19" i="4"/>
  <c r="I18" i="4"/>
  <c r="I17" i="4"/>
  <c r="I16" i="4"/>
  <c r="I15" i="4"/>
  <c r="I14" i="4"/>
  <c r="I13" i="4"/>
  <c r="H20" i="1" l="1"/>
  <c r="G20" i="1"/>
  <c r="F20" i="1"/>
  <c r="I21" i="3"/>
  <c r="E21" i="3"/>
  <c r="G21" i="3"/>
  <c r="F21" i="3"/>
  <c r="J21" i="3"/>
  <c r="K21" i="3"/>
  <c r="H21" i="3"/>
  <c r="D21" i="3"/>
  <c r="C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G11" i="3"/>
  <c r="F34" i="1"/>
  <c r="E34" i="1"/>
  <c r="D34" i="1"/>
  <c r="C34" i="1"/>
  <c r="C48" i="1" l="1"/>
  <c r="F48" i="1"/>
  <c r="E48" i="1"/>
  <c r="E20" i="1"/>
  <c r="C20" i="1"/>
  <c r="H19" i="1" l="1"/>
  <c r="H18" i="1"/>
  <c r="H17" i="1"/>
  <c r="H16" i="1"/>
  <c r="H15" i="1"/>
  <c r="H14" i="1"/>
  <c r="H13" i="1"/>
  <c r="H12" i="1"/>
  <c r="H11" i="1"/>
  <c r="H10" i="1"/>
  <c r="D48" i="1"/>
  <c r="G45" i="1"/>
  <c r="G44" i="1"/>
  <c r="G31" i="1"/>
  <c r="G30" i="1"/>
  <c r="G24" i="1" l="1"/>
  <c r="G25" i="1"/>
  <c r="G26" i="1"/>
  <c r="G27" i="1"/>
  <c r="G28" i="1"/>
  <c r="G29" i="1"/>
  <c r="G32" i="1"/>
  <c r="G33" i="1"/>
  <c r="G47" i="1"/>
  <c r="G46" i="1"/>
  <c r="G43" i="1"/>
  <c r="G42" i="1"/>
  <c r="G41" i="1"/>
  <c r="G40" i="1"/>
  <c r="G39" i="1"/>
  <c r="G38" i="1"/>
  <c r="G34" i="1"/>
  <c r="D20" i="1"/>
  <c r="G48" i="1" l="1"/>
</calcChain>
</file>

<file path=xl/sharedStrings.xml><?xml version="1.0" encoding="utf-8"?>
<sst xmlns="http://schemas.openxmlformats.org/spreadsheetml/2006/main" count="1141" uniqueCount="347">
  <si>
    <t>TRAMPEO DE BROCA</t>
  </si>
  <si>
    <t>BENEFICIARIOS</t>
  </si>
  <si>
    <t>TRAMPAS INSTALADAS</t>
  </si>
  <si>
    <t>FINCAS EN TRAMPEO</t>
  </si>
  <si>
    <t>TAREAS TRAMPEADAS</t>
  </si>
  <si>
    <t>TOTALES</t>
  </si>
  <si>
    <t xml:space="preserve">INFORME DE EJECUCIÓN </t>
  </si>
  <si>
    <t>CONTROL QUIMICO DE ROYA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</si>
  <si>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</si>
  <si>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</si>
  <si>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</si>
  <si>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</si>
  <si>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</si>
  <si>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</si>
  <si>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</si>
  <si>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Ing. Toribio Contreras R. </t>
  </si>
  <si>
    <t xml:space="preserve"> SIEMBRAS DE PLANTAS EN FOMENTO Y RENOVACIÓN DE CAFETALES</t>
  </si>
  <si>
    <t>INFORME DE EJECUCIÓN</t>
  </si>
  <si>
    <t>HOMBRE</t>
  </si>
  <si>
    <t>MUJER</t>
  </si>
  <si>
    <t>RESUMEN  MANEJO INTERADO DE PLAGAS.</t>
  </si>
  <si>
    <t>Enc. División Plagas y Enfermedades</t>
  </si>
  <si>
    <t>Enc. División. Plagas y Enfermedades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</si>
  <si>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</si>
  <si>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</si>
  <si>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</si>
  <si>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</si>
  <si>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</si>
  <si>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</si>
  <si>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</si>
  <si>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</si>
  <si>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</si>
  <si>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</si>
  <si>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>PROVINCIALES</t>
  </si>
  <si>
    <t xml:space="preserve">JUNIO, 2025. </t>
  </si>
  <si>
    <t>Junio, 2025.</t>
  </si>
  <si>
    <t>JUNIO, 2025.</t>
  </si>
  <si>
    <t>DIRECCIÓN TÉCNICA</t>
  </si>
  <si>
    <t>DIVISIÓN COSECHA, POSTCOSECHA E INDUSTRIALIZACIÓN DEL CAFÉ</t>
  </si>
  <si>
    <t xml:space="preserve">INFORME DE ACTIVIDADES REALIZADAS CORRESPONIENTES AL MES DE JUNIO 2025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</si>
  <si>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</si>
  <si>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</si>
  <si>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</si>
  <si>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</si>
  <si>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</si>
  <si>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>H</t>
  </si>
  <si>
    <t>M</t>
  </si>
  <si>
    <t>Ofic. Prov. Azua</t>
  </si>
  <si>
    <t>Ofic. Prov. Neiba.</t>
  </si>
  <si>
    <t>Ofic. Prov. Baní</t>
  </si>
  <si>
    <t>Ofic. Prov. Barahona.</t>
  </si>
  <si>
    <t>Ofic. Prov. La Vega.</t>
  </si>
  <si>
    <t>Ofic. Prov. Monte Plata-Samaná- Region Este</t>
  </si>
  <si>
    <t>Ofic. Prov. San Cristobal</t>
  </si>
  <si>
    <t>Ofic. Prov. San Juan.</t>
  </si>
  <si>
    <t>Ofic. Prov. Santiago.</t>
  </si>
  <si>
    <t>Ofic. Prov. Valverde.</t>
  </si>
  <si>
    <t>NOMBRE</t>
  </si>
  <si>
    <t>TOTAL</t>
  </si>
  <si>
    <t>PRONÓSTICO Y REPORTE DE COSECHA 2024-2025</t>
  </si>
  <si>
    <t>DIRECCION REGIONAL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</si>
  <si>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</si>
  <si>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</si>
  <si>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</si>
  <si>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</si>
  <si>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</si>
  <si>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</si>
  <si>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</si>
  <si>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</si>
  <si>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</si>
  <si>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</si>
  <si>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</si>
  <si>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</si>
  <si>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</si>
  <si>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</si>
  <si>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</si>
  <si>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MAYO</t>
  </si>
  <si>
    <t>JUNIO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</si>
  <si>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</si>
  <si>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</si>
  <si>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</si>
  <si>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</si>
  <si>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</si>
  <si>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</si>
  <si>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</si>
  <si>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</si>
  <si>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</si>
  <si>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</si>
  <si>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No.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</si>
  <si>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</si>
  <si>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</si>
  <si>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</si>
  <si>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</si>
  <si>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</si>
  <si>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</si>
  <si>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</si>
  <si>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</si>
  <si>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</si>
  <si>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</si>
  <si>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Azua</t>
  </si>
  <si>
    <t>Sabaneta</t>
  </si>
  <si>
    <t>Mes: JUNIO 2025</t>
  </si>
  <si>
    <t>DIVISIÓN DE EXTENSIÓN</t>
  </si>
  <si>
    <t xml:space="preserve">OFICINA PROVINCIAL 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</si>
  <si>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</si>
  <si>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</si>
  <si>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</si>
  <si>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</si>
  <si>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</si>
  <si>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</si>
  <si>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</si>
  <si>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</si>
  <si>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</si>
  <si>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</si>
  <si>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>CURSOS</t>
  </si>
  <si>
    <t>TALLERES</t>
  </si>
  <si>
    <t>CHARLAS</t>
  </si>
  <si>
    <t>Cede Central</t>
  </si>
  <si>
    <t xml:space="preserve">Nota: </t>
  </si>
  <si>
    <t>DEPARTAMENTO DE DESARROLLO RURAL</t>
  </si>
  <si>
    <t xml:space="preserve">INFORME MESUAL  DE ACTIVIDADES REALIZADAS </t>
  </si>
  <si>
    <t>MES: JUNIO  2025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</si>
  <si>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</si>
  <si>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</si>
  <si>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</si>
  <si>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</si>
  <si>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</si>
  <si>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</si>
  <si>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</si>
  <si>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ELIAS PIÑA-SAN JUAN</t>
  </si>
  <si>
    <t>BANI-OCOA</t>
  </si>
  <si>
    <t>SAN CRISTOBAL</t>
  </si>
  <si>
    <t>SANTIAGO-PUERTO PLATA</t>
  </si>
  <si>
    <t>LA VEGA-BONAO</t>
  </si>
  <si>
    <t>VALVERDE-DAJABON</t>
  </si>
  <si>
    <t>MONTE PLATA-SAMANA</t>
  </si>
  <si>
    <t>SEDE CENTRAL</t>
  </si>
  <si>
    <t>OBSERVACION 1</t>
  </si>
  <si>
    <r>
      <t xml:space="preserve">En el periodo se produjo  una reunión </t>
    </r>
    <r>
      <rPr>
        <b/>
        <sz val="14"/>
        <color theme="1"/>
        <rFont val="Aptos Narrow"/>
        <family val="2"/>
        <scheme val="minor"/>
      </rPr>
      <t>VIRTUAL</t>
    </r>
    <r>
      <rPr>
        <sz val="14"/>
        <color theme="1"/>
        <rFont val="Aptos Narrow"/>
        <family val="2"/>
        <scheme val="minor"/>
      </rPr>
      <t xml:space="preserve">  entre</t>
    </r>
    <r>
      <rPr>
        <b/>
        <sz val="14"/>
        <color theme="1"/>
        <rFont val="Aptos Narrow"/>
        <family val="2"/>
        <scheme val="minor"/>
      </rPr>
      <t xml:space="preserve"> INDOCAFE y Biodiversity Partnership Mesoamerica (BPM, Alianza Mesoamericana por la Biodiversidad),</t>
    </r>
    <r>
      <rPr>
        <sz val="14"/>
        <color theme="1"/>
        <rFont val="Aptos Narrow"/>
        <family val="2"/>
        <scheme val="minor"/>
      </rPr>
      <t xml:space="preserve"> es una asociación gremial conformada por el sector privado, en alianza con instituciones públicas y expertos privados que tienen como objetivo en común la conservación de la biodiversidad, integrándola a sus políticas empresariales y estrategias ambientales.</t>
    </r>
  </si>
  <si>
    <t>Desde BPM ofrecemos la generación de conocimientos, la creación de capacidades, y facilita el intercambio de experiencias y las mejores prácticas empresariales para el uso sostenible y la conservación de los recursos naturales.</t>
  </si>
  <si>
    <t>En el encuentro hubo un intercambio de comentarios referentes a la situación de la Biodiversidad en la región, la misión de ambas instituciones y posibles áreas de colaboración interinstitucional.</t>
  </si>
  <si>
    <t xml:space="preserve">Participantes por  BPM-Alianza Mesoamericana por la Biodiversidad </t>
  </si>
  <si>
    <t>Participantes por  INDOCAFE</t>
  </si>
  <si>
    <t>Sr. Miguel Gómez, presidente BPM</t>
  </si>
  <si>
    <t>Ignacio Contreras Reyes</t>
  </si>
  <si>
    <t>Sra. Grettell González, asistente de la junta directiva BPM.</t>
  </si>
  <si>
    <t>Encargado Departamento Desarrollo Rural</t>
  </si>
  <si>
    <t>George Jaksch, vicepresidente BPM</t>
  </si>
  <si>
    <t>Tareas pendientes:</t>
  </si>
  <si>
    <t>BPM necesita conocer en cuales aspectos pudiera  estar colaborando con el  INDOCAFE en aras de fortalecer la biodiversidad y la producción cafetalera en el país.</t>
  </si>
  <si>
    <t>OBSERVACION 2</t>
  </si>
  <si>
    <r>
      <t xml:space="preserve">En el periodo del presente informe fueron preselccionados  36 postulantes a becas en el marco del convenio  MESCYT-INDOCAFE  de una lista de 106  postulantes a </t>
    </r>
    <r>
      <rPr>
        <b/>
        <sz val="11"/>
        <rFont val="Arial"/>
        <family val="2"/>
      </rPr>
      <t>BECAS NACIONALES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2025</t>
    </r>
    <r>
      <rPr>
        <sz val="12"/>
        <rFont val="Arial"/>
        <family val="2"/>
      </rPr>
      <t xml:space="preserve"> entregados al MESCYT para su  evaluacion  y consideracion ., la comision evaluadora continua con el analisis de los expedientes restantes.A CONTINUACION  CASOS APROBADOS </t>
    </r>
  </si>
  <si>
    <t>CEDULA</t>
  </si>
  <si>
    <t>UNIVERSIDAD</t>
  </si>
  <si>
    <t>CARRERA</t>
  </si>
  <si>
    <t>Miqueas Then Aquino</t>
  </si>
  <si>
    <t>402-1098021-1</t>
  </si>
  <si>
    <t>UTESA  SANTIAGO</t>
  </si>
  <si>
    <t>Veterinaria  Y  Zootecnia</t>
  </si>
  <si>
    <t>Yofreidy Mateo Helena</t>
  </si>
  <si>
    <t>402-4095509-2</t>
  </si>
  <si>
    <t>Ingenieria en Sistemas de Computacion</t>
  </si>
  <si>
    <t>Yefri Rafaelin Martinez Pujols</t>
  </si>
  <si>
    <t>402-3421653-5</t>
  </si>
  <si>
    <t>O&amp;M</t>
  </si>
  <si>
    <t>Ingeniería en Sistemas</t>
  </si>
  <si>
    <t>Ana Ivelisse German Frias</t>
  </si>
  <si>
    <t>001-1860246-5</t>
  </si>
  <si>
    <t>UASD</t>
  </si>
  <si>
    <t>Maestría  En Gestión Logística De Las Aduanas Y Puertos</t>
  </si>
  <si>
    <t>Carolay Perez Patricio</t>
  </si>
  <si>
    <t>402-1468233-4</t>
  </si>
  <si>
    <t>Doctor en Medicina</t>
  </si>
  <si>
    <t>Raul Tomas Feliz Guzman</t>
  </si>
  <si>
    <t>402-1038080-0</t>
  </si>
  <si>
    <t>PUCMM</t>
  </si>
  <si>
    <t xml:space="preserve">ingeniería En Ciencias De La Computación </t>
  </si>
  <si>
    <t>Alejandra  A .  Céspedes Pérez P.</t>
  </si>
  <si>
    <t>106-0009883-3</t>
  </si>
  <si>
    <t>UTESUR</t>
  </si>
  <si>
    <t>Licenciatura  En Enfermería</t>
  </si>
  <si>
    <t>Eliany Marisol Pérez Pérez</t>
  </si>
  <si>
    <t>402-4963316-1</t>
  </si>
  <si>
    <t>Romailys Verónica Filpo Díaz</t>
  </si>
  <si>
    <t>402-3353511-7</t>
  </si>
  <si>
    <t>Adilenny Nathali Pérez Ortiz</t>
  </si>
  <si>
    <t>402-3385594-5</t>
  </si>
  <si>
    <t>UFHEC</t>
  </si>
  <si>
    <t>Noelia Pérez Beltre</t>
  </si>
  <si>
    <t>402-4125640-9</t>
  </si>
  <si>
    <t>Braulia Caridad Morón Ramirez</t>
  </si>
  <si>
    <t>106-0008754 -7</t>
  </si>
  <si>
    <t>Licenciatura En Bioanalisis</t>
  </si>
  <si>
    <t>Yineisy Beltre Martínez</t>
  </si>
  <si>
    <t>402-4372651-6</t>
  </si>
  <si>
    <t>Jocelyn Montero Pérez</t>
  </si>
  <si>
    <t>010-0114417-7</t>
  </si>
  <si>
    <t>Juana Yocaira Pérez Brito</t>
  </si>
  <si>
    <t>106-0009468-3</t>
  </si>
  <si>
    <t>Ingenieria  en Agrónomia</t>
  </si>
  <si>
    <t>Mauro Terrero</t>
  </si>
  <si>
    <t>402-0984686-0</t>
  </si>
  <si>
    <t>Elisany Pujols Ramírez</t>
  </si>
  <si>
    <t>402-1513641-3</t>
  </si>
  <si>
    <t>Educacion Basica</t>
  </si>
  <si>
    <t>Felix Díaz Beltre</t>
  </si>
  <si>
    <t>402-1292975-2</t>
  </si>
  <si>
    <t xml:space="preserve">Marlín Eneicis Ramírez Ramírez </t>
  </si>
  <si>
    <t>402-1278252-4</t>
  </si>
  <si>
    <t xml:space="preserve">Mayreni Filpo Díaz </t>
  </si>
  <si>
    <t>402-2855072-5</t>
  </si>
  <si>
    <t xml:space="preserve">Maciel Nazaret Ramírez Miranda </t>
  </si>
  <si>
    <t>010-0117587-4</t>
  </si>
  <si>
    <t xml:space="preserve">Lorena Elianni García Luna </t>
  </si>
  <si>
    <t>402-0961736-0</t>
  </si>
  <si>
    <t>Meriannis Yohanny Nova Ramírez</t>
  </si>
  <si>
    <t>010-0106410-2</t>
  </si>
  <si>
    <t>Fior Daliza Encarnación Custodio</t>
  </si>
  <si>
    <t>402-3343577-1</t>
  </si>
  <si>
    <t>Licenciatura En Bioanálisis</t>
  </si>
  <si>
    <t>María Remedio Filpo Filpo</t>
  </si>
  <si>
    <t>402-1433532-1</t>
  </si>
  <si>
    <t xml:space="preserve">Laura Yinet Ramírez Díaz </t>
  </si>
  <si>
    <t>402-1004726-8</t>
  </si>
  <si>
    <t xml:space="preserve">Astry Lorety Díaz Pérez  </t>
  </si>
  <si>
    <t>402-1046066-9</t>
  </si>
  <si>
    <t xml:space="preserve">Gertrudys Ramírez Ramírez </t>
  </si>
  <si>
    <t>402-1301367-1</t>
  </si>
  <si>
    <t>Xiomara Yanaira Filpo Ramírez</t>
  </si>
  <si>
    <t>402-1496781-8</t>
  </si>
  <si>
    <t xml:space="preserve">Yessica María Santana Ramírez </t>
  </si>
  <si>
    <t>402-3390890-0</t>
  </si>
  <si>
    <t xml:space="preserve">Lis Mariel Ramírez Ramírez </t>
  </si>
  <si>
    <t>402-1966536-7</t>
  </si>
  <si>
    <t>Ingeniería  en Agronomía</t>
  </si>
  <si>
    <t xml:space="preserve">Deyliris Ramírez Almanzar </t>
  </si>
  <si>
    <t>402-1841808-1</t>
  </si>
  <si>
    <t>Licenciatura En publicidad mención en diseño</t>
  </si>
  <si>
    <t xml:space="preserve">Carmen Luisa Nova Ramírez </t>
  </si>
  <si>
    <t>010-0108920-8</t>
  </si>
  <si>
    <t xml:space="preserve">Miguel Andrés Ramírez Beltre </t>
  </si>
  <si>
    <t>402-1423466-4</t>
  </si>
  <si>
    <t xml:space="preserve">Lorianny Elizabel Méndez Pujols </t>
  </si>
  <si>
    <t>402-2827801-2</t>
  </si>
  <si>
    <t xml:space="preserve">Annelys Rossell Díaz Nova </t>
  </si>
  <si>
    <t>010-0099028-1</t>
  </si>
  <si>
    <t>Departamento de Desarrollo Rural</t>
  </si>
  <si>
    <t>CONSOLIDADO MENSUAL REHABILITACIÓN DE CAMINOS</t>
  </si>
  <si>
    <t>MES :  JUNIO    2025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</si>
  <si>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</si>
  <si>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</si>
  <si>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</si>
  <si>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</si>
  <si>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</si>
  <si>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</si>
  <si>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</si>
  <si>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Iguana /la Cuaba</t>
  </si>
  <si>
    <t>Herradura</t>
  </si>
  <si>
    <t>Simon</t>
  </si>
  <si>
    <t>Los naranjos/Las cuaba</t>
  </si>
  <si>
    <t>Carretero</t>
  </si>
  <si>
    <t>Pablo Diaz</t>
  </si>
  <si>
    <t>El Hoyito/La laguana</t>
  </si>
  <si>
    <t>Rafael Ruiz</t>
  </si>
  <si>
    <t>EL Toro-La gata</t>
  </si>
  <si>
    <t>Hector</t>
  </si>
  <si>
    <t>Sub-total</t>
  </si>
  <si>
    <t>Los Sanchez</t>
  </si>
  <si>
    <t xml:space="preserve">Ayuntamiento Distrito </t>
  </si>
  <si>
    <t>La Descbierta</t>
  </si>
  <si>
    <t>Ayuntamiento Distrito</t>
  </si>
  <si>
    <t>La Lomita</t>
  </si>
  <si>
    <t>Obra Publica</t>
  </si>
  <si>
    <t>Angsoto</t>
  </si>
  <si>
    <t>La Pela</t>
  </si>
  <si>
    <t>Ayuntamiento Municipal</t>
  </si>
  <si>
    <t>El Anil</t>
  </si>
  <si>
    <t>Ayuntamiento La Vega</t>
  </si>
  <si>
    <t>VALVERDE-DAJABON-SANTIAGO RODRIGUEZ</t>
  </si>
  <si>
    <t>Las Palma- El Llano</t>
  </si>
  <si>
    <t>Hecho a manos por los productores a picos y palas</t>
  </si>
  <si>
    <t xml:space="preserve">Kmts14 - Rio Limpio </t>
  </si>
  <si>
    <t xml:space="preserve">Alcaldía de Restauración y la Junta Distrital de Rio Limpio </t>
  </si>
  <si>
    <t>SANTIAGO-PUERTO PLATA-ESPAILLAT</t>
  </si>
  <si>
    <t>La Yayita-Pesdro Garcia</t>
  </si>
  <si>
    <t>Acero Estrella</t>
  </si>
  <si>
    <t>El Hoyazo</t>
  </si>
  <si>
    <t>Vecinal</t>
  </si>
  <si>
    <t>MOPC</t>
  </si>
  <si>
    <t>Los Rincones</t>
  </si>
  <si>
    <t>Rincon Llano</t>
  </si>
  <si>
    <t>Bejucal</t>
  </si>
  <si>
    <t>Las Placetas- Piedras Partidas</t>
  </si>
  <si>
    <t>Camino Carretero</t>
  </si>
  <si>
    <t>Distrito Municipal Las Placetas</t>
  </si>
  <si>
    <t>Piedras Partidas- Jamamu</t>
  </si>
  <si>
    <t>Jamamu- Fundo Viejo</t>
  </si>
  <si>
    <t>Carrizal</t>
  </si>
  <si>
    <t>EGHID</t>
  </si>
  <si>
    <t>Rincon de Piedras</t>
  </si>
  <si>
    <t xml:space="preserve">Mata Grande </t>
  </si>
  <si>
    <t>Ayuntamiento</t>
  </si>
  <si>
    <t>Las Piedras- Dajao</t>
  </si>
  <si>
    <t>La Comunidad</t>
  </si>
  <si>
    <t>Las Piedras- Los Corrales</t>
  </si>
  <si>
    <t>BAHORUCO-INDEPEDENCIA</t>
  </si>
  <si>
    <t>Valentin - El Jobo</t>
  </si>
  <si>
    <t xml:space="preserve">Vecinal </t>
  </si>
  <si>
    <t>Asociación</t>
  </si>
  <si>
    <t>Los Mineros-Los Naranjos</t>
  </si>
  <si>
    <t>Los Mineros-Los Candonguitos</t>
  </si>
  <si>
    <t>Carretaera Los Candonguitos</t>
  </si>
  <si>
    <t>Cañada del agua</t>
  </si>
  <si>
    <t>carretero</t>
  </si>
  <si>
    <t>DIVISION DE VERIFICACION</t>
  </si>
  <si>
    <t>DETALLE</t>
  </si>
  <si>
    <t>JUN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</si>
  <si>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</si>
  <si>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</si>
  <si>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</si>
  <si>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</si>
  <si>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</si>
  <si>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</si>
  <si>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</si>
  <si>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</si>
  <si>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</si>
  <si>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</si>
  <si>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</si>
  <si>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</si>
  <si>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</si>
  <si>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</si>
  <si>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</si>
  <si>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JUNIO - 25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</si>
  <si>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</si>
  <si>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</si>
  <si>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</si>
  <si>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</si>
  <si>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</si>
  <si>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</si>
  <si>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</si>
  <si>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</si>
  <si>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</si>
  <si>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</si>
  <si>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</si>
  <si>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</si>
  <si>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</si>
  <si>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 xml:space="preserve">ACTIVIDADES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</si>
</sst>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7" formatCode="0.0"/>
  </numFmts>
  <fonts count="5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charset val="1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Times New Roman"/>
      <family val="1"/>
    </font>
    <font>
      <b/>
      <sz val="14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4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4"/>
      <color theme="1"/>
      <name val="Arial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00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5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</cellStyleXfs>
  <cellXfs count="414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right"/>
    </xf>
    <xf numFmtId="0" fontId="4" fillId="0" borderId="5" xfId="0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64" fontId="3" fillId="5" borderId="5" xfId="1" applyNumberFormat="1" applyFont="1" applyFill="1" applyBorder="1" applyAlignment="1">
      <alignment horizontal="right"/>
    </xf>
    <xf numFmtId="43" fontId="3" fillId="5" borderId="5" xfId="1" applyFont="1" applyFill="1" applyBorder="1" applyAlignment="1">
      <alignment horizontal="right"/>
    </xf>
    <xf numFmtId="3" fontId="3" fillId="5" borderId="5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10" fillId="0" borderId="0" xfId="0" applyFont="1"/>
    <xf numFmtId="164" fontId="0" fillId="0" borderId="5" xfId="1" applyNumberFormat="1" applyFont="1" applyBorder="1" applyAlignment="1">
      <alignment horizontal="right"/>
    </xf>
    <xf numFmtId="164" fontId="7" fillId="0" borderId="6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3" fillId="10" borderId="5" xfId="1" applyNumberFormat="1" applyFont="1" applyFill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64" fontId="1" fillId="0" borderId="20" xfId="1" applyNumberFormat="1" applyFont="1" applyBorder="1" applyAlignment="1">
      <alignment horizontal="center"/>
    </xf>
    <xf numFmtId="164" fontId="3" fillId="10" borderId="17" xfId="1" applyNumberFormat="1" applyFont="1" applyFill="1" applyBorder="1" applyAlignment="1">
      <alignment horizontal="center"/>
    </xf>
    <xf numFmtId="164" fontId="6" fillId="10" borderId="7" xfId="1" applyNumberFormat="1" applyFont="1" applyFill="1" applyBorder="1" applyAlignment="1">
      <alignment horizontal="center"/>
    </xf>
    <xf numFmtId="164" fontId="3" fillId="10" borderId="21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/>
    </xf>
    <xf numFmtId="0" fontId="13" fillId="11" borderId="26" xfId="0" applyFont="1" applyFill="1" applyBorder="1" applyAlignment="1">
      <alignment horizontal="center"/>
    </xf>
    <xf numFmtId="0" fontId="3" fillId="12" borderId="0" xfId="0" applyFont="1" applyFill="1" applyAlignment="1">
      <alignment horizontal="left" vertical="center" wrapText="1"/>
    </xf>
    <xf numFmtId="0" fontId="14" fillId="0" borderId="10" xfId="0" applyFont="1" applyBorder="1" applyAlignment="1">
      <alignment horizontal="right" wrapText="1"/>
    </xf>
    <xf numFmtId="0" fontId="13" fillId="11" borderId="26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left" vertical="center" wrapText="1"/>
    </xf>
    <xf numFmtId="0" fontId="13" fillId="12" borderId="26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left" wrapText="1"/>
    </xf>
    <xf numFmtId="0" fontId="3" fillId="12" borderId="11" xfId="0" applyFont="1" applyFill="1" applyBorder="1" applyAlignment="1">
      <alignment horizontal="left"/>
    </xf>
    <xf numFmtId="0" fontId="14" fillId="0" borderId="28" xfId="0" applyFont="1" applyBorder="1" applyAlignment="1">
      <alignment horizontal="center"/>
    </xf>
    <xf numFmtId="0" fontId="13" fillId="12" borderId="29" xfId="0" applyFont="1" applyFill="1" applyBorder="1" applyAlignment="1">
      <alignment horizontal="center"/>
    </xf>
    <xf numFmtId="0" fontId="3" fillId="12" borderId="30" xfId="0" applyFont="1" applyFill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19" xfId="0" applyFont="1" applyBorder="1" applyAlignment="1">
      <alignment horizontal="right"/>
    </xf>
    <xf numFmtId="0" fontId="14" fillId="0" borderId="22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22" xfId="0" applyFont="1" applyBorder="1" applyAlignment="1">
      <alignment horizontal="center"/>
    </xf>
    <xf numFmtId="0" fontId="3" fillId="12" borderId="30" xfId="0" applyFont="1" applyFill="1" applyBorder="1" applyAlignment="1">
      <alignment horizontal="left" vertical="center" wrapText="1"/>
    </xf>
    <xf numFmtId="0" fontId="14" fillId="0" borderId="31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3" fillId="11" borderId="29" xfId="0" applyFont="1" applyFill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22" xfId="0" applyFont="1" applyBorder="1" applyAlignment="1">
      <alignment horizontal="center" wrapText="1"/>
    </xf>
    <xf numFmtId="164" fontId="15" fillId="13" borderId="1" xfId="1" applyNumberFormat="1" applyFont="1" applyFill="1" applyBorder="1" applyAlignment="1">
      <alignment horizontal="center" vertical="center"/>
    </xf>
    <xf numFmtId="164" fontId="15" fillId="13" borderId="28" xfId="1" applyNumberFormat="1" applyFont="1" applyFill="1" applyBorder="1" applyAlignment="1">
      <alignment horizontal="center"/>
    </xf>
    <xf numFmtId="164" fontId="15" fillId="13" borderId="2" xfId="1" applyNumberFormat="1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64" fontId="15" fillId="0" borderId="0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horizontal="center"/>
    </xf>
    <xf numFmtId="0" fontId="1" fillId="0" borderId="0" xfId="0" applyFont="1"/>
    <xf numFmtId="0" fontId="6" fillId="16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10" fillId="12" borderId="5" xfId="0" applyFont="1" applyFill="1" applyBorder="1"/>
    <xf numFmtId="164" fontId="17" fillId="0" borderId="5" xfId="1" applyNumberFormat="1" applyFont="1" applyBorder="1" applyAlignment="1">
      <alignment horizontal="right" vertical="center"/>
    </xf>
    <xf numFmtId="164" fontId="17" fillId="0" borderId="5" xfId="1" applyNumberFormat="1" applyFont="1" applyBorder="1"/>
    <xf numFmtId="4" fontId="17" fillId="0" borderId="5" xfId="0" applyNumberFormat="1" applyFont="1" applyBorder="1" applyAlignment="1">
      <alignment horizontal="right" vertical="center"/>
    </xf>
    <xf numFmtId="4" fontId="17" fillId="0" borderId="5" xfId="0" applyNumberFormat="1" applyFont="1" applyBorder="1"/>
    <xf numFmtId="2" fontId="0" fillId="0" borderId="5" xfId="0" applyNumberFormat="1" applyBorder="1"/>
    <xf numFmtId="4" fontId="0" fillId="0" borderId="5" xfId="0" applyNumberFormat="1" applyBorder="1"/>
    <xf numFmtId="39" fontId="17" fillId="0" borderId="5" xfId="1" applyNumberFormat="1" applyFont="1" applyBorder="1" applyAlignment="1">
      <alignment horizontal="right" vertical="center"/>
    </xf>
    <xf numFmtId="39" fontId="17" fillId="0" borderId="5" xfId="1" applyNumberFormat="1" applyFont="1" applyBorder="1"/>
    <xf numFmtId="0" fontId="1" fillId="0" borderId="5" xfId="0" applyFont="1" applyBorder="1"/>
    <xf numFmtId="164" fontId="17" fillId="0" borderId="5" xfId="1" applyNumberFormat="1" applyFont="1" applyBorder="1" applyAlignment="1">
      <alignment horizontal="right"/>
    </xf>
    <xf numFmtId="39" fontId="17" fillId="0" borderId="5" xfId="1" applyNumberFormat="1" applyFont="1" applyBorder="1" applyAlignment="1">
      <alignment horizontal="right"/>
    </xf>
    <xf numFmtId="164" fontId="17" fillId="0" borderId="5" xfId="1" applyNumberFormat="1" applyFont="1" applyFill="1" applyBorder="1"/>
    <xf numFmtId="4" fontId="1" fillId="0" borderId="5" xfId="0" applyNumberFormat="1" applyFont="1" applyBorder="1"/>
    <xf numFmtId="4" fontId="1" fillId="12" borderId="5" xfId="0" applyNumberFormat="1" applyFont="1" applyFill="1" applyBorder="1"/>
    <xf numFmtId="2" fontId="1" fillId="0" borderId="5" xfId="0" applyNumberFormat="1" applyFont="1" applyBorder="1"/>
    <xf numFmtId="164" fontId="22" fillId="0" borderId="5" xfId="1" applyNumberFormat="1" applyFont="1" applyBorder="1" applyAlignment="1">
      <alignment horizontal="right"/>
    </xf>
    <xf numFmtId="0" fontId="10" fillId="12" borderId="5" xfId="0" applyFont="1" applyFill="1" applyBorder="1" applyAlignment="1">
      <alignment vertical="center" wrapText="1"/>
    </xf>
    <xf numFmtId="164" fontId="17" fillId="0" borderId="5" xfId="1" applyNumberFormat="1" applyFont="1" applyBorder="1" applyAlignment="1">
      <alignment vertical="center"/>
    </xf>
    <xf numFmtId="4" fontId="17" fillId="0" borderId="5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/>
    </xf>
    <xf numFmtId="0" fontId="7" fillId="0" borderId="0" xfId="0" applyFont="1"/>
    <xf numFmtId="0" fontId="10" fillId="6" borderId="5" xfId="0" applyFont="1" applyFill="1" applyBorder="1"/>
    <xf numFmtId="164" fontId="11" fillId="6" borderId="5" xfId="1" applyNumberFormat="1" applyFont="1" applyFill="1" applyBorder="1"/>
    <xf numFmtId="4" fontId="11" fillId="6" borderId="5" xfId="0" applyNumberFormat="1" applyFont="1" applyFill="1" applyBorder="1"/>
    <xf numFmtId="4" fontId="10" fillId="6" borderId="5" xfId="0" applyNumberFormat="1" applyFont="1" applyFill="1" applyBorder="1"/>
    <xf numFmtId="4" fontId="6" fillId="6" borderId="5" xfId="0" applyNumberFormat="1" applyFont="1" applyFill="1" applyBorder="1"/>
    <xf numFmtId="14" fontId="6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/>
    <xf numFmtId="0" fontId="24" fillId="0" borderId="0" xfId="0" applyFont="1"/>
    <xf numFmtId="43" fontId="0" fillId="0" borderId="0" xfId="0" applyNumberFormat="1"/>
    <xf numFmtId="4" fontId="0" fillId="0" borderId="0" xfId="0" applyNumberFormat="1"/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21" xfId="0" applyBorder="1"/>
    <xf numFmtId="0" fontId="17" fillId="12" borderId="5" xfId="4" applyFont="1" applyFill="1" applyBorder="1" applyAlignment="1">
      <alignment horizontal="right"/>
    </xf>
    <xf numFmtId="0" fontId="7" fillId="0" borderId="5" xfId="0" applyFont="1" applyBorder="1"/>
    <xf numFmtId="0" fontId="4" fillId="0" borderId="5" xfId="0" applyFont="1" applyBorder="1"/>
    <xf numFmtId="0" fontId="11" fillId="0" borderId="21" xfId="0" applyFont="1" applyBorder="1"/>
    <xf numFmtId="0" fontId="6" fillId="18" borderId="5" xfId="0" applyFont="1" applyFill="1" applyBorder="1" applyAlignment="1">
      <alignment horizontal="center"/>
    </xf>
    <xf numFmtId="0" fontId="6" fillId="3" borderId="5" xfId="4" applyFont="1" applyFill="1" applyBorder="1" applyAlignment="1">
      <alignment horizontal="center" vertical="center"/>
    </xf>
    <xf numFmtId="0" fontId="6" fillId="17" borderId="5" xfId="4" applyFont="1" applyFill="1" applyBorder="1" applyAlignment="1">
      <alignment horizontal="center" vertical="center"/>
    </xf>
    <xf numFmtId="0" fontId="6" fillId="18" borderId="5" xfId="4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6" fillId="18" borderId="5" xfId="4" applyFont="1" applyFill="1" applyBorder="1" applyAlignment="1">
      <alignment vertical="center"/>
    </xf>
    <xf numFmtId="0" fontId="27" fillId="0" borderId="5" xfId="0" applyFont="1" applyBorder="1"/>
    <xf numFmtId="0" fontId="17" fillId="12" borderId="5" xfId="0" applyFont="1" applyFill="1" applyBorder="1"/>
    <xf numFmtId="164" fontId="28" fillId="0" borderId="5" xfId="6" applyNumberFormat="1" applyFont="1" applyFill="1" applyBorder="1" applyAlignment="1">
      <alignment horizontal="right"/>
    </xf>
    <xf numFmtId="164" fontId="3" fillId="0" borderId="5" xfId="0" applyNumberFormat="1" applyFont="1" applyBorder="1"/>
    <xf numFmtId="17" fontId="3" fillId="0" borderId="0" xfId="0" applyNumberFormat="1" applyFont="1"/>
    <xf numFmtId="0" fontId="6" fillId="0" borderId="5" xfId="0" applyFont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21" borderId="5" xfId="0" applyFont="1" applyFill="1" applyBorder="1" applyAlignment="1">
      <alignment horizontal="center"/>
    </xf>
    <xf numFmtId="0" fontId="17" fillId="18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6" fillId="12" borderId="5" xfId="4" applyFont="1" applyFill="1" applyBorder="1" applyAlignment="1">
      <alignment horizontal="right" vertical="center"/>
    </xf>
    <xf numFmtId="0" fontId="11" fillId="22" borderId="5" xfId="0" applyFont="1" applyFill="1" applyBorder="1"/>
    <xf numFmtId="1" fontId="30" fillId="22" borderId="5" xfId="0" applyNumberFormat="1" applyFont="1" applyFill="1" applyBorder="1"/>
    <xf numFmtId="17" fontId="11" fillId="0" borderId="5" xfId="0" applyNumberFormat="1" applyFont="1" applyBorder="1"/>
    <xf numFmtId="0" fontId="27" fillId="0" borderId="4" xfId="0" applyFont="1" applyBorder="1" applyAlignment="1">
      <alignment horizontal="center" vertical="center"/>
    </xf>
    <xf numFmtId="0" fontId="31" fillId="23" borderId="5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32" fillId="24" borderId="5" xfId="4" applyFont="1" applyFill="1" applyBorder="1" applyAlignment="1">
      <alignment horizontal="center" vertical="center"/>
    </xf>
    <xf numFmtId="0" fontId="32" fillId="25" borderId="5" xfId="4" applyFont="1" applyFill="1" applyBorder="1" applyAlignment="1">
      <alignment horizontal="center" vertical="center"/>
    </xf>
    <xf numFmtId="0" fontId="32" fillId="26" borderId="5" xfId="4" applyFont="1" applyFill="1" applyBorder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164" fontId="28" fillId="0" borderId="5" xfId="6" applyNumberFormat="1" applyFont="1" applyFill="1" applyBorder="1" applyAlignment="1">
      <alignment horizontal="center"/>
    </xf>
    <xf numFmtId="0" fontId="13" fillId="20" borderId="5" xfId="4" applyFont="1" applyFill="1" applyBorder="1" applyAlignment="1">
      <alignment horizontal="left"/>
    </xf>
    <xf numFmtId="0" fontId="14" fillId="0" borderId="5" xfId="0" applyFont="1" applyBorder="1" applyAlignment="1">
      <alignment vertical="center" wrapText="1"/>
    </xf>
    <xf numFmtId="164" fontId="33" fillId="0" borderId="5" xfId="6" applyNumberFormat="1" applyFont="1" applyFill="1" applyBorder="1" applyAlignment="1">
      <alignment horizontal="right"/>
    </xf>
    <xf numFmtId="0" fontId="13" fillId="0" borderId="5" xfId="4" applyFont="1" applyBorder="1" applyAlignment="1">
      <alignment horizontal="left"/>
    </xf>
    <xf numFmtId="164" fontId="34" fillId="0" borderId="5" xfId="6" applyNumberFormat="1" applyFont="1" applyFill="1" applyBorder="1" applyAlignment="1">
      <alignment horizontal="right"/>
    </xf>
    <xf numFmtId="0" fontId="35" fillId="27" borderId="5" xfId="0" applyFont="1" applyFill="1" applyBorder="1"/>
    <xf numFmtId="164" fontId="36" fillId="28" borderId="5" xfId="6" applyNumberFormat="1" applyFont="1" applyFill="1" applyBorder="1" applyAlignment="1">
      <alignment horizontal="right"/>
    </xf>
    <xf numFmtId="164" fontId="36" fillId="0" borderId="5" xfId="6" applyNumberFormat="1" applyFont="1" applyFill="1" applyBorder="1" applyAlignment="1">
      <alignment horizontal="right"/>
    </xf>
    <xf numFmtId="164" fontId="32" fillId="0" borderId="5" xfId="6" applyNumberFormat="1" applyFont="1" applyFill="1" applyBorder="1"/>
    <xf numFmtId="164" fontId="35" fillId="0" borderId="5" xfId="6" applyNumberFormat="1" applyFont="1" applyFill="1" applyBorder="1"/>
    <xf numFmtId="0" fontId="0" fillId="0" borderId="12" xfId="0" applyBorder="1"/>
    <xf numFmtId="0" fontId="0" fillId="0" borderId="32" xfId="0" applyBorder="1"/>
    <xf numFmtId="0" fontId="37" fillId="0" borderId="33" xfId="0" applyFont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37" fillId="0" borderId="21" xfId="0" applyFont="1" applyBorder="1"/>
    <xf numFmtId="0" fontId="11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11" fillId="0" borderId="12" xfId="0" applyFont="1" applyBorder="1"/>
    <xf numFmtId="0" fontId="11" fillId="0" borderId="32" xfId="0" applyFont="1" applyBorder="1"/>
    <xf numFmtId="0" fontId="6" fillId="29" borderId="0" xfId="0" applyFont="1" applyFill="1"/>
    <xf numFmtId="0" fontId="39" fillId="0" borderId="0" xfId="0" applyFont="1"/>
    <xf numFmtId="0" fontId="0" fillId="14" borderId="0" xfId="0" applyFill="1"/>
    <xf numFmtId="0" fontId="0" fillId="14" borderId="5" xfId="0" applyFill="1" applyBorder="1"/>
    <xf numFmtId="0" fontId="41" fillId="29" borderId="8" xfId="0" applyFont="1" applyFill="1" applyBorder="1" applyAlignment="1">
      <alignment vertical="top" wrapText="1"/>
    </xf>
    <xf numFmtId="0" fontId="41" fillId="29" borderId="11" xfId="0" applyFont="1" applyFill="1" applyBorder="1" applyAlignment="1">
      <alignment vertical="top" wrapText="1"/>
    </xf>
    <xf numFmtId="0" fontId="41" fillId="29" borderId="9" xfId="0" applyFont="1" applyFill="1" applyBorder="1" applyAlignment="1">
      <alignment vertical="top" wrapText="1"/>
    </xf>
    <xf numFmtId="0" fontId="43" fillId="30" borderId="12" xfId="0" applyFont="1" applyFill="1" applyBorder="1" applyAlignment="1">
      <alignment vertical="top" wrapText="1"/>
    </xf>
    <xf numFmtId="0" fontId="43" fillId="30" borderId="21" xfId="0" applyFont="1" applyFill="1" applyBorder="1" applyAlignment="1">
      <alignment vertical="top" wrapText="1"/>
    </xf>
    <xf numFmtId="0" fontId="43" fillId="30" borderId="32" xfId="0" applyFont="1" applyFill="1" applyBorder="1" applyAlignment="1">
      <alignment vertical="top" wrapText="1"/>
    </xf>
    <xf numFmtId="0" fontId="44" fillId="30" borderId="5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29" borderId="25" xfId="0" applyFont="1" applyFill="1" applyBorder="1" applyAlignment="1">
      <alignment horizontal="center" vertical="center"/>
    </xf>
    <xf numFmtId="0" fontId="14" fillId="29" borderId="25" xfId="0" applyFont="1" applyFill="1" applyBorder="1" applyAlignment="1">
      <alignment horizontal="center" vertical="center"/>
    </xf>
    <xf numFmtId="0" fontId="14" fillId="29" borderId="25" xfId="0" applyFont="1" applyFill="1" applyBorder="1" applyAlignment="1">
      <alignment horizontal="center" vertical="center" wrapText="1"/>
    </xf>
    <xf numFmtId="0" fontId="2" fillId="29" borderId="2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6" fillId="27" borderId="25" xfId="0" applyFont="1" applyFill="1" applyBorder="1" applyAlignment="1">
      <alignment horizontal="center" vertical="center"/>
    </xf>
    <xf numFmtId="0" fontId="26" fillId="27" borderId="25" xfId="0" applyFont="1" applyFill="1" applyBorder="1" applyAlignment="1">
      <alignment horizontal="center" vertical="center"/>
    </xf>
    <xf numFmtId="0" fontId="6" fillId="27" borderId="5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46" fillId="0" borderId="25" xfId="0" applyFont="1" applyBorder="1" applyAlignment="1">
      <alignment horizontal="center" vertical="center"/>
    </xf>
    <xf numFmtId="0" fontId="18" fillId="20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4" fillId="27" borderId="5" xfId="0" applyFont="1" applyFill="1" applyBorder="1" applyAlignment="1">
      <alignment vertical="center"/>
    </xf>
    <xf numFmtId="0" fontId="14" fillId="27" borderId="25" xfId="0" applyFont="1" applyFill="1" applyBorder="1" applyAlignment="1">
      <alignment vertical="center"/>
    </xf>
    <xf numFmtId="0" fontId="6" fillId="29" borderId="5" xfId="0" applyFont="1" applyFill="1" applyBorder="1" applyAlignment="1">
      <alignment horizontal="center" vertical="center" wrapText="1"/>
    </xf>
    <xf numFmtId="0" fontId="26" fillId="2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17" fillId="12" borderId="5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6" fillId="29" borderId="5" xfId="0" applyFont="1" applyFill="1" applyBorder="1" applyAlignment="1">
      <alignment horizontal="center" vertical="center"/>
    </xf>
    <xf numFmtId="0" fontId="17" fillId="2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6" fillId="12" borderId="5" xfId="0" applyFont="1" applyFill="1" applyBorder="1" applyAlignment="1">
      <alignment horizontal="center" wrapText="1"/>
    </xf>
    <xf numFmtId="3" fontId="17" fillId="0" borderId="25" xfId="0" applyNumberFormat="1" applyFont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3" fontId="18" fillId="12" borderId="25" xfId="0" applyNumberFormat="1" applyFont="1" applyFill="1" applyBorder="1" applyAlignment="1">
      <alignment horizontal="center" vertical="center" wrapText="1"/>
    </xf>
    <xf numFmtId="0" fontId="46" fillId="19" borderId="5" xfId="0" applyFont="1" applyFill="1" applyBorder="1" applyAlignment="1">
      <alignment horizontal="center" vertical="center" wrapText="1"/>
    </xf>
    <xf numFmtId="0" fontId="46" fillId="12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29" borderId="5" xfId="0" applyFont="1" applyFill="1" applyBorder="1" applyAlignment="1">
      <alignment horizontal="center" vertical="center" wrapText="1"/>
    </xf>
    <xf numFmtId="0" fontId="18" fillId="0" borderId="5" xfId="7" applyFont="1" applyBorder="1" applyAlignment="1">
      <alignment horizontal="center"/>
    </xf>
    <xf numFmtId="0" fontId="18" fillId="0" borderId="5" xfId="7" applyFont="1" applyBorder="1" applyAlignment="1">
      <alignment horizontal="center" wrapText="1"/>
    </xf>
    <xf numFmtId="0" fontId="18" fillId="12" borderId="5" xfId="7" applyFont="1" applyFill="1" applyBorder="1" applyAlignment="1">
      <alignment horizontal="center" vertical="center"/>
    </xf>
    <xf numFmtId="0" fontId="22" fillId="33" borderId="25" xfId="0" applyFont="1" applyFill="1" applyBorder="1" applyAlignment="1">
      <alignment horizontal="center"/>
    </xf>
    <xf numFmtId="0" fontId="17" fillId="33" borderId="25" xfId="0" applyFont="1" applyFill="1" applyBorder="1" applyAlignment="1">
      <alignment horizontal="center"/>
    </xf>
    <xf numFmtId="0" fontId="17" fillId="33" borderId="35" xfId="0" applyFont="1" applyFill="1" applyBorder="1" applyAlignment="1">
      <alignment horizontal="center"/>
    </xf>
    <xf numFmtId="0" fontId="6" fillId="33" borderId="35" xfId="0" applyFont="1" applyFill="1" applyBorder="1" applyAlignment="1">
      <alignment horizontal="center"/>
    </xf>
    <xf numFmtId="0" fontId="17" fillId="33" borderId="5" xfId="0" applyFont="1" applyFill="1" applyBorder="1" applyAlignment="1">
      <alignment horizontal="center"/>
    </xf>
    <xf numFmtId="0" fontId="6" fillId="33" borderId="36" xfId="0" applyFont="1" applyFill="1" applyBorder="1" applyAlignment="1">
      <alignment horizontal="center"/>
    </xf>
    <xf numFmtId="0" fontId="18" fillId="12" borderId="5" xfId="0" applyFont="1" applyFill="1" applyBorder="1" applyAlignment="1">
      <alignment horizontal="center"/>
    </xf>
    <xf numFmtId="0" fontId="18" fillId="12" borderId="5" xfId="7" applyFont="1" applyFill="1" applyBorder="1" applyAlignment="1">
      <alignment horizontal="center"/>
    </xf>
    <xf numFmtId="0" fontId="17" fillId="12" borderId="5" xfId="0" applyFont="1" applyFill="1" applyBorder="1" applyAlignment="1">
      <alignment horizontal="center"/>
    </xf>
    <xf numFmtId="0" fontId="18" fillId="0" borderId="8" xfId="7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4" xfId="7" applyFont="1" applyBorder="1" applyAlignment="1">
      <alignment horizontal="center"/>
    </xf>
    <xf numFmtId="0" fontId="26" fillId="27" borderId="5" xfId="7" applyFont="1" applyFill="1" applyBorder="1" applyAlignment="1">
      <alignment horizontal="center" vertical="center"/>
    </xf>
    <xf numFmtId="0" fontId="18" fillId="0" borderId="5" xfId="7" applyFont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29" borderId="5" xfId="0" applyFont="1" applyFill="1" applyBorder="1" applyAlignment="1">
      <alignment horizontal="center" vertical="center"/>
    </xf>
    <xf numFmtId="0" fontId="18" fillId="29" borderId="5" xfId="0" applyFont="1" applyFill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 vertical="top"/>
    </xf>
    <xf numFmtId="0" fontId="17" fillId="0" borderId="4" xfId="0" applyFont="1" applyBorder="1" applyAlignment="1">
      <alignment horizontal="center" wrapText="1"/>
    </xf>
    <xf numFmtId="0" fontId="6" fillId="29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wrapText="1"/>
    </xf>
    <xf numFmtId="167" fontId="17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 shrinkToFit="1"/>
    </xf>
    <xf numFmtId="0" fontId="13" fillId="0" borderId="5" xfId="0" applyFont="1" applyBorder="1" applyAlignment="1">
      <alignment vertical="center"/>
    </xf>
    <xf numFmtId="0" fontId="41" fillId="29" borderId="5" xfId="0" applyFont="1" applyFill="1" applyBorder="1" applyAlignment="1">
      <alignment horizontal="center" vertical="center"/>
    </xf>
    <xf numFmtId="167" fontId="41" fillId="29" borderId="5" xfId="0" applyNumberFormat="1" applyFont="1" applyFill="1" applyBorder="1" applyAlignment="1">
      <alignment horizontal="center" vertical="center"/>
    </xf>
    <xf numFmtId="0" fontId="41" fillId="29" borderId="5" xfId="0" applyFont="1" applyFill="1" applyBorder="1" applyAlignment="1">
      <alignment horizontal="center" vertical="center" shrinkToFit="1"/>
    </xf>
    <xf numFmtId="0" fontId="16" fillId="32" borderId="5" xfId="0" applyFont="1" applyFill="1" applyBorder="1"/>
    <xf numFmtId="0" fontId="47" fillId="32" borderId="5" xfId="0" applyFont="1" applyFill="1" applyBorder="1" applyAlignment="1">
      <alignment horizontal="left"/>
    </xf>
    <xf numFmtId="0" fontId="48" fillId="32" borderId="5" xfId="1" applyNumberFormat="1" applyFont="1" applyFill="1" applyBorder="1" applyAlignment="1">
      <alignment horizontal="center" vertical="center"/>
    </xf>
    <xf numFmtId="0" fontId="49" fillId="32" borderId="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justify" vertical="center" wrapText="1"/>
    </xf>
    <xf numFmtId="0" fontId="50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50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17" fontId="10" fillId="0" borderId="5" xfId="0" applyNumberFormat="1" applyFont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3" fontId="0" fillId="0" borderId="5" xfId="1" applyFont="1" applyBorder="1" applyAlignment="1">
      <alignment vertical="center"/>
    </xf>
    <xf numFmtId="43" fontId="25" fillId="0" borderId="5" xfId="1" applyFont="1" applyBorder="1" applyAlignment="1">
      <alignment horizontal="left" vertical="center"/>
    </xf>
    <xf numFmtId="4" fontId="0" fillId="0" borderId="5" xfId="0" applyNumberForma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3" fillId="10" borderId="23" xfId="1" applyNumberFormat="1" applyFont="1" applyFill="1" applyBorder="1" applyAlignment="1">
      <alignment horizontal="center"/>
    </xf>
    <xf numFmtId="164" fontId="3" fillId="10" borderId="24" xfId="1" applyNumberFormat="1" applyFont="1" applyFill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3" fillId="10" borderId="6" xfId="1" applyNumberFormat="1" applyFont="1" applyFill="1" applyBorder="1" applyAlignment="1">
      <alignment horizontal="center"/>
    </xf>
    <xf numFmtId="164" fontId="3" fillId="10" borderId="7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14" borderId="5" xfId="0" applyFont="1" applyFill="1" applyBorder="1" applyAlignment="1">
      <alignment horizontal="center" vertical="center"/>
    </xf>
    <xf numFmtId="0" fontId="19" fillId="15" borderId="5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13" borderId="1" xfId="0" applyFont="1" applyFill="1" applyBorder="1" applyAlignment="1">
      <alignment horizontal="right"/>
    </xf>
    <xf numFmtId="0" fontId="2" fillId="13" borderId="3" xfId="0" applyFont="1" applyFill="1" applyBorder="1" applyAlignment="1">
      <alignment horizontal="right"/>
    </xf>
    <xf numFmtId="17" fontId="5" fillId="0" borderId="21" xfId="4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10" fillId="0" borderId="8" xfId="0" quotePrefix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7" fillId="0" borderId="14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7" fillId="0" borderId="20" xfId="0" applyFont="1" applyBorder="1" applyAlignment="1">
      <alignment horizontal="left"/>
    </xf>
    <xf numFmtId="0" fontId="37" fillId="0" borderId="1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32" xfId="0" applyFont="1" applyBorder="1" applyAlignment="1">
      <alignment horizontal="left" vertical="center"/>
    </xf>
    <xf numFmtId="0" fontId="39" fillId="29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6" fillId="29" borderId="8" xfId="0" applyFont="1" applyFill="1" applyBorder="1" applyAlignment="1">
      <alignment horizontal="left"/>
    </xf>
    <xf numFmtId="0" fontId="26" fillId="29" borderId="11" xfId="0" applyFont="1" applyFill="1" applyBorder="1" applyAlignment="1">
      <alignment horizontal="left"/>
    </xf>
    <xf numFmtId="0" fontId="26" fillId="29" borderId="9" xfId="0" applyFont="1" applyFill="1" applyBorder="1" applyAlignment="1">
      <alignment horizontal="left"/>
    </xf>
    <xf numFmtId="0" fontId="37" fillId="0" borderId="33" xfId="0" applyFont="1" applyBorder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20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8" fillId="29" borderId="8" xfId="0" applyFont="1" applyFill="1" applyBorder="1" applyAlignment="1">
      <alignment horizontal="center" vertical="center"/>
    </xf>
    <xf numFmtId="0" fontId="38" fillId="29" borderId="11" xfId="0" applyFont="1" applyFill="1" applyBorder="1" applyAlignment="1">
      <alignment horizontal="center" vertical="center"/>
    </xf>
    <xf numFmtId="0" fontId="38" fillId="29" borderId="9" xfId="0" applyFont="1" applyFill="1" applyBorder="1" applyAlignment="1">
      <alignment horizontal="center" vertical="center"/>
    </xf>
    <xf numFmtId="0" fontId="6" fillId="29" borderId="8" xfId="0" applyFont="1" applyFill="1" applyBorder="1" applyAlignment="1">
      <alignment horizontal="center"/>
    </xf>
    <xf numFmtId="0" fontId="6" fillId="29" borderId="11" xfId="0" applyFont="1" applyFill="1" applyBorder="1" applyAlignment="1">
      <alignment horizontal="center"/>
    </xf>
    <xf numFmtId="0" fontId="6" fillId="29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9" fillId="0" borderId="8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40" fillId="30" borderId="30" xfId="0" applyFont="1" applyFill="1" applyBorder="1" applyAlignment="1">
      <alignment horizontal="center" vertical="center"/>
    </xf>
    <xf numFmtId="0" fontId="37" fillId="30" borderId="33" xfId="0" applyFont="1" applyFill="1" applyBorder="1" applyAlignment="1">
      <alignment horizontal="center" vertical="center" wrapText="1"/>
    </xf>
    <xf numFmtId="0" fontId="37" fillId="30" borderId="30" xfId="0" applyFont="1" applyFill="1" applyBorder="1" applyAlignment="1">
      <alignment horizontal="center" vertical="center" wrapText="1"/>
    </xf>
    <xf numFmtId="0" fontId="37" fillId="30" borderId="34" xfId="0" applyFont="1" applyFill="1" applyBorder="1" applyAlignment="1">
      <alignment horizontal="center" vertical="center" wrapText="1"/>
    </xf>
    <xf numFmtId="0" fontId="37" fillId="30" borderId="14" xfId="0" applyFont="1" applyFill="1" applyBorder="1" applyAlignment="1">
      <alignment horizontal="center" vertical="center" wrapText="1"/>
    </xf>
    <xf numFmtId="0" fontId="37" fillId="30" borderId="0" xfId="0" applyFont="1" applyFill="1" applyAlignment="1">
      <alignment horizontal="center" vertical="center" wrapText="1"/>
    </xf>
    <xf numFmtId="0" fontId="37" fillId="30" borderId="20" xfId="0" applyFont="1" applyFill="1" applyBorder="1" applyAlignment="1">
      <alignment horizontal="center" vertical="center" wrapText="1"/>
    </xf>
    <xf numFmtId="0" fontId="37" fillId="30" borderId="12" xfId="0" applyFont="1" applyFill="1" applyBorder="1" applyAlignment="1">
      <alignment horizontal="center" vertical="center" wrapText="1"/>
    </xf>
    <xf numFmtId="0" fontId="37" fillId="30" borderId="21" xfId="0" applyFont="1" applyFill="1" applyBorder="1" applyAlignment="1">
      <alignment horizontal="center" vertical="center" wrapText="1"/>
    </xf>
    <xf numFmtId="0" fontId="37" fillId="30" borderId="32" xfId="0" applyFont="1" applyFill="1" applyBorder="1" applyAlignment="1">
      <alignment horizontal="center" vertical="center" wrapText="1"/>
    </xf>
    <xf numFmtId="0" fontId="6" fillId="29" borderId="8" xfId="0" applyFont="1" applyFill="1" applyBorder="1" applyAlignment="1">
      <alignment horizontal="left"/>
    </xf>
    <xf numFmtId="0" fontId="6" fillId="29" borderId="11" xfId="0" applyFont="1" applyFill="1" applyBorder="1" applyAlignment="1">
      <alignment horizontal="left"/>
    </xf>
    <xf numFmtId="0" fontId="6" fillId="29" borderId="9" xfId="0" applyFont="1" applyFill="1" applyBorder="1" applyAlignment="1">
      <alignment horizontal="left"/>
    </xf>
    <xf numFmtId="0" fontId="41" fillId="29" borderId="8" xfId="0" applyFont="1" applyFill="1" applyBorder="1" applyAlignment="1">
      <alignment horizontal="left" vertical="top" wrapText="1"/>
    </xf>
    <xf numFmtId="0" fontId="41" fillId="29" borderId="11" xfId="0" applyFont="1" applyFill="1" applyBorder="1" applyAlignment="1">
      <alignment horizontal="left" vertical="top" wrapText="1"/>
    </xf>
    <xf numFmtId="0" fontId="41" fillId="29" borderId="9" xfId="0" applyFont="1" applyFill="1" applyBorder="1" applyAlignment="1">
      <alignment horizontal="left" vertical="top" wrapText="1"/>
    </xf>
    <xf numFmtId="0" fontId="44" fillId="3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31" borderId="8" xfId="0" applyFill="1" applyBorder="1" applyAlignment="1">
      <alignment horizontal="center"/>
    </xf>
    <xf numFmtId="0" fontId="0" fillId="31" borderId="11" xfId="0" applyFill="1" applyBorder="1" applyAlignment="1">
      <alignment horizontal="center"/>
    </xf>
    <xf numFmtId="0" fontId="0" fillId="31" borderId="9" xfId="0" applyFill="1" applyBorder="1" applyAlignment="1">
      <alignment horizontal="center"/>
    </xf>
    <xf numFmtId="0" fontId="45" fillId="32" borderId="0" xfId="0" applyFont="1" applyFill="1" applyAlignment="1">
      <alignment horizontal="center"/>
    </xf>
    <xf numFmtId="0" fontId="6" fillId="32" borderId="8" xfId="0" applyFont="1" applyFill="1" applyBorder="1" applyAlignment="1">
      <alignment horizontal="center"/>
    </xf>
    <xf numFmtId="0" fontId="6" fillId="32" borderId="11" xfId="0" applyFont="1" applyFill="1" applyBorder="1" applyAlignment="1">
      <alignment horizontal="center"/>
    </xf>
    <xf numFmtId="0" fontId="6" fillId="32" borderId="9" xfId="0" applyFont="1" applyFill="1" applyBorder="1" applyAlignment="1">
      <alignment horizontal="center"/>
    </xf>
    <xf numFmtId="0" fontId="6" fillId="32" borderId="21" xfId="0" applyFont="1" applyFill="1" applyBorder="1" applyAlignment="1">
      <alignment horizontal="center"/>
    </xf>
    <xf numFmtId="0" fontId="6" fillId="32" borderId="32" xfId="0" applyFont="1" applyFill="1" applyBorder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27" borderId="25" xfId="0" applyFont="1" applyFill="1" applyBorder="1" applyAlignment="1">
      <alignment horizontal="center" vertical="center"/>
    </xf>
    <xf numFmtId="0" fontId="14" fillId="27" borderId="13" xfId="0" applyFont="1" applyFill="1" applyBorder="1" applyAlignment="1">
      <alignment horizontal="center" vertical="center"/>
    </xf>
    <xf numFmtId="0" fontId="14" fillId="27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27" borderId="25" xfId="0" applyFont="1" applyFill="1" applyBorder="1" applyAlignment="1">
      <alignment horizontal="center" vertical="center" wrapText="1"/>
    </xf>
    <xf numFmtId="0" fontId="14" fillId="27" borderId="13" xfId="0" applyFont="1" applyFill="1" applyBorder="1" applyAlignment="1">
      <alignment horizontal="center" vertical="center" wrapText="1"/>
    </xf>
    <xf numFmtId="0" fontId="14" fillId="27" borderId="4" xfId="0" applyFont="1" applyFill="1" applyBorder="1" applyAlignment="1">
      <alignment horizontal="center" vertical="center" wrapText="1"/>
    </xf>
    <xf numFmtId="0" fontId="14" fillId="27" borderId="5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3" xr:uid="{EB8A32F0-20FE-4827-AE1F-503BC0209050}"/>
    <cellStyle name="Millares 3" xfId="5" xr:uid="{B92F1C93-A59B-4151-843D-076D38ED4F64}"/>
    <cellStyle name="Millares 5" xfId="6" xr:uid="{06E2A6B5-035B-46CA-BE7C-F6CB910ED5BE}"/>
    <cellStyle name="Normal" xfId="0" builtinId="0"/>
    <cellStyle name="Normal 2" xfId="2" xr:uid="{7C48DDAE-7475-42DF-A25B-887F3541FBBD}"/>
    <cellStyle name="Normal 2 2" xfId="7" xr:uid="{2FBFFD56-6635-4126-BB5F-C0C2CDD2C7C9}"/>
    <cellStyle name="Normal 5 2" xfId="4" xr:uid="{78171EDD-1D59-4637-A3F1-D29DD8382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461743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350890A-95AB-4270-8BBB-4BAF477A3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685906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CF299C-B126-427D-A669-6F09E2A3C7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278" y="0"/>
          <a:ext cx="317446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295629</xdr:colOff>
      <xdr:row>0</xdr:row>
      <xdr:rowOff>68580</xdr:rowOff>
    </xdr:from>
    <xdr:to>
      <xdr:col>10</xdr:col>
      <xdr:colOff>593844</xdr:colOff>
      <xdr:row>2</xdr:row>
      <xdr:rowOff>133165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E90B2-0A83-437F-9FD9-12F46E9A51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9551" y="68580"/>
          <a:ext cx="2798759" cy="4344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243839</xdr:colOff>
      <xdr:row>1</xdr:row>
      <xdr:rowOff>48638</xdr:rowOff>
    </xdr:from>
    <xdr:to>
      <xdr:col>4</xdr:col>
      <xdr:colOff>2405569</xdr:colOff>
      <xdr:row>5</xdr:row>
      <xdr:rowOff>129702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CF477-815C-49B8-8959-FEB4BDDC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6939" y="231518"/>
          <a:ext cx="3335210" cy="812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30480</xdr:colOff>
      <xdr:row>1</xdr:row>
      <xdr:rowOff>0</xdr:rowOff>
    </xdr:from>
    <xdr:to>
      <xdr:col>20</xdr:col>
      <xdr:colOff>120055</xdr:colOff>
      <xdr:row>3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3DC25-1621-4FCC-9E17-20ADA983DC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5960" y="18288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0</xdr:row>
      <xdr:rowOff>68580</xdr:rowOff>
    </xdr:from>
    <xdr:to>
      <xdr:col>7</xdr:col>
      <xdr:colOff>379135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382FBE-5F6F-4900-AF06-1E50AF7B13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436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83820</xdr:rowOff>
    </xdr:from>
    <xdr:to>
      <xdr:col>1</xdr:col>
      <xdr:colOff>2840395</xdr:colOff>
      <xdr:row>3</xdr:row>
      <xdr:rowOff>25940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A15218-02FA-4B3C-A476-F33807F596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8382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16</xdr:col>
      <xdr:colOff>274320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685E786-26B4-414F-A2DB-1872C405EB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006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2E961220-BA67-494A-802A-9C82416351A7}"/>
            </a:ext>
          </a:extLst>
        </xdr:cNvPr>
        <xdr:cNvSpPr txBox="1"/>
      </xdr:nvSpPr>
      <xdr:spPr>
        <a:xfrm>
          <a:off x="0" y="8481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38796056-4124-475D-AB41-6F96B2DBBB9D}"/>
            </a:ext>
          </a:extLst>
        </xdr:cNvPr>
        <xdr:cNvSpPr txBox="1"/>
      </xdr:nvSpPr>
      <xdr:spPr>
        <a:xfrm>
          <a:off x="0" y="8481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B660964D-6159-473D-9194-A85D209FDF7B}"/>
            </a:ext>
          </a:extLst>
        </xdr:cNvPr>
        <xdr:cNvSpPr txBox="1"/>
      </xdr:nvSpPr>
      <xdr:spPr>
        <a:xfrm>
          <a:off x="0" y="8481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47D56B8C-B1E7-4E2E-A186-85941EC760E2}"/>
            </a:ext>
          </a:extLst>
        </xdr:cNvPr>
        <xdr:cNvSpPr txBox="1"/>
      </xdr:nvSpPr>
      <xdr:spPr>
        <a:xfrm>
          <a:off x="0" y="8481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58558432-B263-4EBB-B874-A7BE1B7F5FA2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2DF045E0-C3C1-4909-9F6A-AF297BB31E94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79FF8C03-2E9B-4CC5-A15B-CE7B4B03F310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B03C8916-E399-4285-A6F2-E140BEC2AF34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3B212AD3-D4CE-4864-A991-D2661BE9D1E6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594CDA3F-244A-4AD0-B9CE-ACD5D36512A1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71C71170-9DD7-42F6-AAFB-EC87B9109A79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BABB5196-9F74-48DF-B4C6-BE0986492CEE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FF9AC550-C08C-42F9-B2E0-9D55DD1F4303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F017E14-DBDD-40A9-8D0E-5909D95F9CA1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A3B3AB94-55F6-4E2A-8D5E-BF3A844CA092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4E009BF3-64C1-4868-9E8A-9E4D2E82D1C0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39105C73-9BF1-4A01-A885-F478FEDB7F43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359E120F-028E-4639-AFB9-3F8CF8061D9C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61A9A446-386E-4233-A3DA-B22361BF2031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64CE56AA-0565-47CA-9E7B-E35B89B74E02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CA66B826-B1D4-4F21-AED9-8B76206E482F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F058248-95BF-4382-81EC-23ADE3FA18E0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107638E4-2D04-4FDD-A317-7542E4641213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D466B045-8885-4504-A160-1B6D055340D4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EF74ECB1-9BC3-45F4-BFA8-5D83225805AD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643E6B4F-9AB3-4F39-A3BF-171DDD6AE51A}"/>
            </a:ext>
          </a:extLst>
        </xdr:cNvPr>
        <xdr:cNvSpPr txBox="1"/>
      </xdr:nvSpPr>
      <xdr:spPr>
        <a:xfrm>
          <a:off x="0" y="8481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A56F49FA-FD6A-471A-8DA6-F1742DC6BA76}"/>
            </a:ext>
          </a:extLst>
        </xdr:cNvPr>
        <xdr:cNvSpPr txBox="1"/>
      </xdr:nvSpPr>
      <xdr:spPr>
        <a:xfrm>
          <a:off x="0" y="8481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F0A788CF-03D0-4813-8284-271C55E63D9C}"/>
            </a:ext>
          </a:extLst>
        </xdr:cNvPr>
        <xdr:cNvSpPr txBox="1"/>
      </xdr:nvSpPr>
      <xdr:spPr>
        <a:xfrm>
          <a:off x="0" y="8481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A11D88C0-EB70-47DA-B7F8-C793CFFDB1E3}"/>
            </a:ext>
          </a:extLst>
        </xdr:cNvPr>
        <xdr:cNvSpPr txBox="1"/>
      </xdr:nvSpPr>
      <xdr:spPr>
        <a:xfrm>
          <a:off x="0" y="8481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D81A6793-2393-4341-BE30-4036F0C57503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275FA443-CF80-45FF-8881-38241861732A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F6DF7285-C32E-4003-9BAC-351ACB05842E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8B1C7F9D-E00D-4C64-8A57-8B1BB40F3395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CD16C81D-CB02-4BEF-B34E-F4D7592127A4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D60A374F-705F-420B-BBF4-BDF3099D4D77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1A86E063-FE7B-44B0-8974-8DC862C81D56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27938533-727E-4C3A-BE9D-0650F126F200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9A5DF0B7-671B-4F2B-AAFD-76723F5E746A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B6EF6172-4429-4B65-8C62-0EE59D0C1DA2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B0FC349E-DEC8-4C6B-9C51-3B450AD5D71E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D143EB38-0078-4A20-9343-86B4F6872B1F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BEE56AD4-1D4F-4885-BEB8-A17287FFE748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3C47460C-17A0-4EFB-B6D0-DC2558725FA9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1D119495-50DA-4705-ADC5-118086E93DA9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74D72E23-D98B-4170-9BEE-E3BA5DA05BF8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473AEDFD-365F-4D46-93B6-CFC128F73B0A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5DA9956D-1997-4811-89BD-F5B616296646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AF75321D-08A1-4E46-AFCD-E42FDCF7773C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E01F34BF-F559-4D68-BA46-ECCD88A97070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996C7F5-4C6B-494F-9EC7-6DAC4382BAF4}"/>
            </a:ext>
          </a:extLst>
        </xdr:cNvPr>
        <xdr:cNvSpPr txBox="1"/>
      </xdr:nvSpPr>
      <xdr:spPr>
        <a:xfrm>
          <a:off x="0" y="84810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E5E7529B-E956-4B78-AC72-2E1004550B4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ADCBCE5F-2910-40C6-8D36-268D2BC621B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FB737764-B3A9-491F-9DBD-2E4745EFD4F6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15FC1622-BAF0-437F-AD75-0CF96D1B0ABA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BF5F8890-5163-4B79-8B6F-8FE92B8CBF91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DCF3CA63-EB44-4C3A-8FA9-226512B6EB37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7DE395BA-AE47-4C3C-8001-3DD000401632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51AABD13-219F-4545-BF2D-FD984CB81BA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80C9B340-0410-4589-AD7E-3B5775055437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97D3A659-E598-48E0-9161-5797ED5A77A1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B0E700D5-6CDC-43AB-857D-F19A7C38C2FA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80C40D01-E021-4213-A0DC-34DF0F03E0D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C74DA2D3-D6FA-413F-8796-FB66FD16B46F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2C693E28-DC74-4535-A0B0-98FECB9BD01C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B662FC2-F7A5-412A-8ACF-11919E1ADECA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D2DEA377-AA48-47C5-AFD8-5B63B71CF99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D51C8876-E035-4C40-A811-0404A4534E3F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F9D08480-787B-46B1-8FA9-88D5B88CC04C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97C2C376-BCB4-4F50-9EF9-DE84A9945ADF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D9C8046D-D804-4B0C-80AE-DB29FD3B9F7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34C8D766-BF70-410D-A966-E7F0825A6C5F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CA95CA85-3208-4F42-9F3F-A5901DFAD8C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00F4634F-BC99-49B5-801C-ACBC851AA230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B1266905-41DF-4159-81B5-AB00ACEA45D6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0046EB82-41E2-4668-99BC-3CD7BFD8B46B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1605CC43-6BC3-4CAF-ABA4-0CDFD6FADAB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06BCE503-C5FB-4BF7-B4A0-AE91F4692D69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46C0C8D2-A2DD-4C5F-863D-A6EFF5111912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CDD83F64-4F04-40FD-AEDF-8D8B5E74687E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D88E956B-C70A-4452-A198-40DF9645877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0BB4C929-BDEA-479E-BAAB-31A41239C6B0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87FB9E79-F451-4414-ADE7-397BC0E9023A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F9398792-2BB0-4BB2-9FE5-6803F08F57B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35182964-69A0-48D6-B22A-51A752C29C40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93114E7E-6263-4DDB-8ADB-037A3D2DF9E2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382C1E54-0A1E-4BCA-8E46-F5EF263DD129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C84B0589-56C2-46EB-80A1-F41AEC8BBB9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04612F27-C519-4A77-9E6A-177DF21C886E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39E94D23-3FC9-4373-9244-25EA3993E456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1B52C3FA-ECB4-421C-9C1B-DE4A2FD17CAF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7F4F1AB8-5272-4C88-A9F8-FE69CD8C706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DB18FB48-3873-4CCB-9A34-B66A8091D887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E9F4FB62-583F-4DF6-B655-AAF5E4DA4D90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35288DDF-523F-4BA9-B20D-CCA2C51D563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4A0F989C-0290-4CA9-A4D5-AC1727C3AB5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008CB31E-E941-4F06-8575-90B5E03E1BA3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64E30D17-A53A-46A1-83F0-C909AE99C4D0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6341015F-7E23-4A78-B9F5-05994A13EA6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A8D08E98-F5CD-422B-A864-3F663ADA0BA0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81D80144-1D62-401B-AD23-D99A22312077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C8190FB9-74DB-4421-A59E-9AB19319BEB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596D8F91-91DE-4B78-9E3E-AB2CD4B7D35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941F1AD7-79B1-4507-8232-95BC31F451E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B49EAC88-0278-4E55-BAEC-0AD14D33A25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6E1AB69C-073E-4A35-848B-67928C28B142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181CEECC-6D64-4952-A917-FCD9E5329C1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8F6A88D0-6047-4C2F-8857-CCDA98572FF0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4FA14222-3523-4C24-A19D-8AFAF8BD811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4A928572-DB2E-419D-BD67-650FA61F519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6297D7C6-F215-42C0-8B57-A855A8DA4D2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8F1AF5C0-498F-44CF-A889-FDEA05DD8DBE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5BFCB609-1018-4964-BF6C-7F2430388DE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43414980-61CB-4487-BBC2-6A0337AFA571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C573AD36-D6EB-4889-8FD1-24B184C607A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EE83AEE2-CE5B-4D9B-B3E3-6F38F61B3C3F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05CF5BC5-EC1C-4360-BD7C-9DB1BF78C3B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B38A1988-1CF2-4259-A3CB-E0A3713A848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E1E818FD-937D-481D-ABB0-38251D747E1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F61BC5E8-25E9-477E-B1F7-0F26BC9543D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6172622-80B3-4D3E-A498-8E7601ED309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DD7EA858-8F74-480A-8F2D-A97B279F5F73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D9758484-5EF7-4BF8-BE87-E7CB74D47FA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8D983BB8-18FD-4C39-AD91-4AB350AC2B4F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B65135AD-EE6C-47EA-AB5E-11D808E0A0F1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59CCC3F4-7740-4ACE-AB49-86CB3DE79876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FCD45C6D-1626-469D-83A9-EFB81DCB538B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B4855A45-5F54-4AD6-9573-6C487A29A3A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5032D92C-3F1B-4C14-9419-3E090731770B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8B821FFA-6EA2-41F8-88E1-BA84F446961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AA455DB5-FC8B-4D12-AB3E-BF3D9591BC9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1F461318-9816-4BF3-872C-915802E0F70B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BF109BAD-B869-4A15-8275-61794B09B726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EF01A14F-D5BE-4615-9677-56FB1DC29BF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BB4262E6-DDA9-469A-98BF-1157C4E45041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E21C8176-172A-40A3-AFCB-EE524498753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7EC4D69C-60BF-4F3B-A342-CD3BA6AAA7C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6599C82D-787E-4D43-B17D-52A3575E423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86105777-D825-4846-BD36-EA1FC1EF3DD6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0F626BD5-63D2-48C1-9E16-0FDB06DC0ADE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302FA5FA-3700-49B3-B674-D89DD73E5972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C9CADBD5-A6D6-45BD-AF75-CB56BCB17C93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FD238A09-90C0-4473-8E5B-E2DE1809E930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0667A6BD-B580-4D7B-B6D7-693E5617DF5E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BF05AFB9-6EE5-45AE-B7FE-D9ED8E8AC40F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F9216AC8-7437-416A-895F-07520672BE0D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162BB94C-E5CC-4D6E-B8AE-54957B227E07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42E5D0B2-8853-47FA-A3DF-311D8D045003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4A290B3B-27C5-4D52-95D0-B38DB1FFC1D6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1D586D51-A976-4AC7-8F64-41EB1D827CC1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0C7C4014-F9C9-40C2-8430-700FEFF1A3F6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C1D0E242-721A-4068-BE5F-7E6399920203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F78EB4C-2220-4213-96F2-E269F675A829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44158C85-C994-455E-871C-0AF10AF9EA4F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DB3252A1-DA4F-4325-B443-6C038CF3D752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8F4F4F80-9AC0-4E6A-A953-A9C80B3F869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5329E74-AA5E-40C9-A1A0-290AC93A505B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32B5BCA8-94D1-486F-911B-D5A01499F8A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4566368B-0F00-4783-AD9D-03AE07A4F071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0E9FAADF-A175-4A26-9317-9169DE4D080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2C6A29AF-0059-4228-A757-BC2D445AAF6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CAD4B42A-7EF4-490E-B9A4-7FE34D928CE6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F2564B24-A2E9-44D2-89F4-9172B899A21C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7537F48C-1A8B-41BE-A8F4-7FA9CF37423A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78CD879D-3804-4E2D-B42E-B0DF380A2613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4C10DE7D-2CB5-499E-A7CC-BFEF3EC032D7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027A87EF-6007-4B18-AB9C-CFD5D065776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EA52D14E-246C-4195-BC82-3DD80756F543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14D4288D-0B79-4A64-BF13-B7870F0792C2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E6B1BD68-BE12-4E9A-A91B-BD8C283A3422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13B7ACF5-791A-45F3-B57C-21427B4BEFBB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57CA0F02-EFBD-49B0-AFFD-9FA1D25A69E5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BE495129-3350-4B25-8EA3-D8174F28BA6A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9BB87AD1-A590-4B71-9CE6-4C5FD40C293E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A6E33F1F-03C9-4810-AD89-0FB222E25A68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6121F53F-BF34-4024-84F1-6799F5ACBFE2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575D4293-624D-41C2-846D-214157FEBC04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E59E588F-0F3E-47D3-9D3E-F9692BF48FD7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6A510184-A7BA-4E17-BFB8-D4F23DB515BB}"/>
            </a:ext>
          </a:extLst>
        </xdr:cNvPr>
        <xdr:cNvSpPr txBox="1"/>
      </xdr:nvSpPr>
      <xdr:spPr>
        <a:xfrm>
          <a:off x="0" y="10789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3A1026-80DD-41AC-BE1B-B19D6762D74F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B0CAAEE6-0E27-4F38-B4FB-97F638C285A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773658EE-E9F9-44ED-88B0-7D9FF1D4D176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3A2D46CF-8619-4296-AA18-E06F48AD7DD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8F810E77-0BB7-4F11-BB6D-2D361A35556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F653CCB8-1C82-40EC-8B39-B2D6E913630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6A1D6D8B-7F20-46E9-987F-A75B616A340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10A5BC97-E3A6-4D4C-9760-1469F6165315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34B5244B-CBC6-4652-89A5-8DA8DB66F298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B99AC717-EC42-42CF-806B-0A5FF1A13FE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6A73758D-702F-448D-A38B-96653CB1BA55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FAA93C9A-7BEA-489D-B356-327C43450EA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32278194-2E11-4E9A-843A-92C3E05B13A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DD18719B-C574-472F-B191-091CF0D4496A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FB92341B-9586-4292-ABC5-C2309FC255C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C1366DD2-37A2-4344-8616-B4F5FA780F4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44BD1544-ED40-4A65-9A91-BB86129D58A2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7F0FF16E-86EC-40C0-BA3C-331177B3CFBC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B94F19AA-C65E-47E8-9669-4711E45B796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301E61C5-070F-4648-A02D-584B8430496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1E2AC226-BCDD-48A4-99DC-0A64738CE238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F496945F-06B4-444E-B237-6F2C7030BF8F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64F2D409-4BE6-4C8E-84A2-D3660F73F9B5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D7C3E705-67E9-4BB5-A335-D5C6D5967CD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F4005100-FBE0-484D-A7AB-B3740355730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73D062A7-6A2D-427A-9C1F-FA0A588FCCA8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E1D7D82B-35A9-4EF3-A263-2D8471BFBCA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4E362D35-1C41-4B73-9509-4F29061BDFFC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C4C95053-C72E-40CE-8BFE-E9EF8E0276C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8BB0333E-333A-4E97-B692-4AC59C39E4C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FE23F7F8-0D9C-4AE7-8EBD-093AD93F662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BDDDCA4B-2127-4E35-8432-4CBDAF19C39A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24C7477D-931E-4AA4-BEE2-48735189373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4E1782E2-97D4-419A-B172-38F5E88FB17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2BBD65D1-8610-43AC-A68A-09B11B7181E2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A77BA280-5F71-456C-9AF4-79758B82ADE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CA8A4A6F-A5C2-4EEE-A16F-02D0F9F8E844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94C00CED-7218-4680-A922-3B06A36568E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79AE6A87-ED0B-4EAA-831F-A513425FDAF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D11880BC-181D-453D-BBE4-02216EF217E0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8988D7D7-B2CD-46F2-887D-2B15F2C4B7AC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C2A6CF09-AE9C-440C-B0EC-3ED45753DD77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36B74879-DEA8-40ED-9CA7-EF35312636D0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BEC13DA9-2784-4A43-A9C7-0FBB3AFB8FD2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8952E9EB-9FD0-40EB-8FC0-6691D98A41A0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A4567782-8A2C-4226-BC9C-101D9B4DB696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F0DF8084-A109-43CB-AA59-70DE7EEB334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13C20687-7DC9-441D-BE37-6E8FBDF27BAA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F4D19FF2-26C1-4EAD-ADC4-F605D1A6890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F9BD1BA2-E304-4F13-9BDB-35772F4A09F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5C5C631C-2E09-4937-B36A-E23851771EA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7E2CA7B7-AD75-4AE2-8418-16FB904F1620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31DE22BA-FE63-44BB-A721-9FA7930C124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DFC41408-02A7-4D41-B70A-B1860DD8D3C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1D508FE4-EE53-423A-A152-B3BDCEEA3BAF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1B8EF051-CA45-42A0-90FF-0DF6F520159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32ABF12C-D279-4E6F-BF6A-18D46847C01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D63E9D3E-AB61-4F1F-A18F-0C7DDF8042C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99B898C0-5015-4F3E-8E89-171890F491B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7F975B2E-4939-4608-8F96-776694D88B34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41B242A4-65E5-4797-B6BA-AE587D5F1FC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70F4113E-984A-4EA1-A6B6-E13703EC8A2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858979F0-2B21-4E17-88D8-7C62867FF17C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6C4FBF4D-C252-4187-A9BB-688CF9595DE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C70F24C7-36A5-4949-AC5E-55F0C09DF2B8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970426BB-31A6-40F6-A5F4-E8404B3F7217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7403E6B9-7E98-46BC-8B0E-B5258E07C06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8E394101-7897-4C9F-A36E-ECB9E74FE9D4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4F2CE830-C293-4F27-944A-EDFD2F713D6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0EE82997-BB24-4DF5-A132-47ABF55ED3A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94FB6AA0-1D65-45B1-8202-04F57A703B04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2BBA7C4-D206-423A-9460-1B77233D1FB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78D8FAA4-994F-4270-98F5-6D102B9E5EBC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367988DF-3F7B-400C-9C4D-AFAE0584534F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972C1550-1B05-4474-8CE1-B694DA48F286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D9A0ECB3-9692-43B8-9042-E001F5343E94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D9867427-703C-439A-9486-9E346CE732D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5F0D0FA6-3526-44F5-B716-6E2E393096E6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6616A760-3B95-4B1A-87DE-1C52D7675ABC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2002C8EB-92FF-4E1D-AD1F-981815F105C2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7806144F-E476-48C6-B2ED-49FDE6524A3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00FE703E-B585-4EFE-B8E3-8BF4AB17239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31E3548C-0E2E-4FFE-AE77-6E86A8CE337C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913FBD09-CB13-4011-A136-7954C9F5FBD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B8B79C21-5E4D-45D3-ABD3-0297BE44A66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E90A3CE8-5719-46DA-9BA8-98BCDE159508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3C6FF542-882E-4518-AA11-F885D74ED31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6DAB947B-3E24-425B-B657-C1151FDB212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00D30462-EDA7-421B-AFC8-B4EA0299AAE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E31BA8EF-E9CC-4602-BADE-0FB4A371BD5C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0C92A2FD-90B3-4479-BD47-5E2770B629A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20981F48-6027-4AF1-8F94-77CCEF02F4C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E664AAE6-A76F-4D5A-B2DA-FC45EC943CB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36F34F62-74D7-4266-B38D-9357733650C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663D7A28-4BAF-4C30-845B-3C599F8B0990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2E8AF412-6B0A-434C-A79C-B442B2572E98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1B4A2C51-47D5-44A5-B0DB-61CFE04325BF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A2A68E75-EBC2-44DE-9F3F-29DF4919867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ABB3937B-1B45-47FD-8757-4EDB3F0DEB5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C38A38E5-BA99-4289-B08E-43523F22DD4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BA4C5472-7FCF-46E2-B2F4-D4BBD02FA64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67991184-7D59-4F9F-9B7D-BD8E5F8025A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257C1424-3B6B-495D-BE2C-CC503EE5003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831D2329-0F6F-4259-9AFE-587E8673E7D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D8990FCB-6797-43AC-B0B3-54BD76BB6CD7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F00E7E88-2CB8-4A7E-A481-CCCA314E304F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DDF4A1AE-D2F8-4C55-AAD2-225CCE5CA96E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1864CCAC-F9A7-43AD-86A0-5C0A910CBFF2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D35D4657-2706-4173-939D-A063BE53D990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5E90F234-9F69-4B9F-A725-A56876F4A950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0202B2C9-9674-4B67-AA96-09DBA52F1F4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B56A7DDF-FAAA-49BF-97A2-79CB9513370A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E811F66A-C7B3-4CEF-A5BB-1B977EBB6B96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58198B37-FD64-4F10-A31B-2D96A19F2A19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CD17F6AD-0DA9-417B-B5DF-BCF2ABC935E0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7F29A104-2BE6-48E9-8A14-4E2F481455A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EAB213D5-459C-4B07-AC62-F12913036A51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CBA9F30E-CC15-49EC-9419-605234F40288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10424965-8B71-4D79-9B8B-2376836C8EF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12F7957F-BCA9-4CC9-BE58-F6AD7A748D48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DD0D7646-310E-4B0C-9808-479EA999D50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B902E386-4BE8-4C63-9200-1C232BEB999B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5B56A3D7-DE5A-4ABC-948B-46D7E1D121CA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C7A2BFF5-98B8-4956-8451-0E4C20CED38D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754E11A-0C25-4600-B68A-71D7B175A7A3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52579578-06BF-4CAF-9000-B5ED0C895BE4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5BB91FFE-4ECD-4FF4-9085-EF225E0C7142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68264F98-8403-409E-B934-0301D0F805A2}"/>
            </a:ext>
          </a:extLst>
        </xdr:cNvPr>
        <xdr:cNvSpPr txBox="1"/>
      </xdr:nvSpPr>
      <xdr:spPr>
        <a:xfrm>
          <a:off x="0" y="10538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50B9DC-ACD2-48B2-8145-DEA229B856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3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B5EFE0C7-30A9-4723-979D-3B87BA8A435D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31563506-B708-408D-A9FA-FC31161DDE6A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34BCA1CD-CCB4-4405-B20E-8963BE0F2D94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27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080006B2-A6FB-44A5-AB42-DDDB6BD5B215}"/>
            </a:ext>
          </a:extLst>
        </xdr:cNvPr>
        <xdr:cNvSpPr>
          <a:spLocks noChangeAspect="1" noChangeArrowheads="1"/>
        </xdr:cNvSpPr>
      </xdr:nvSpPr>
      <xdr:spPr bwMode="auto">
        <a:xfrm>
          <a:off x="205359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216A2DFD-B777-4245-9EE4-BBAF551AD31B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2A367AA3-65C0-4EFC-995E-C8A5B36ADBE1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69AD5FE7-1161-49E4-8875-6214F532B901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1115838F-2BD3-4715-A56E-6F7E7AC7C97E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64C4F0B3-2C7F-4D19-893F-A23A84DC76C5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E9CD1288-F2B3-4AD2-85A6-DC005CAA05BC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CE3A7712-A0F4-446F-9C8B-CA382B7083EC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1504-313B-407F-9C35-290F6BDC45C2}">
  <dimension ref="B5:O26"/>
  <sheetViews>
    <sheetView tabSelected="1" zoomScaleNormal="100" workbookViewId="0">
      <selection activeCell="M14" sqref="M14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300" t="s">
        <v>17</v>
      </c>
      <c r="C5" s="300"/>
      <c r="D5" s="300"/>
      <c r="E5" s="300"/>
      <c r="F5" s="300"/>
      <c r="G5" s="300"/>
      <c r="H5" s="300"/>
      <c r="I5" s="300"/>
      <c r="J5" s="300"/>
      <c r="K5" s="300"/>
    </row>
    <row r="6" spans="2:15" ht="15.6" x14ac:dyDescent="0.3">
      <c r="B6" s="300" t="s">
        <v>16</v>
      </c>
      <c r="C6" s="300"/>
      <c r="D6" s="300"/>
      <c r="E6" s="300"/>
      <c r="F6" s="300"/>
      <c r="G6" s="300"/>
      <c r="H6" s="300"/>
      <c r="I6" s="300"/>
      <c r="J6" s="300"/>
      <c r="K6" s="300"/>
    </row>
    <row r="7" spans="2:15" ht="15.6" x14ac:dyDescent="0.3">
      <c r="B7" s="301" t="s">
        <v>36</v>
      </c>
      <c r="C7" s="301"/>
      <c r="D7" s="301"/>
      <c r="E7" s="301"/>
      <c r="F7" s="301"/>
      <c r="G7" s="301"/>
      <c r="H7" s="301"/>
      <c r="I7" s="301"/>
      <c r="J7" s="301"/>
      <c r="K7" s="301"/>
    </row>
    <row r="8" spans="2:15" ht="15.6" x14ac:dyDescent="0.3"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2:15" ht="15.6" x14ac:dyDescent="0.3">
      <c r="B9" s="8"/>
      <c r="C9" s="8"/>
      <c r="D9" s="8"/>
      <c r="E9" s="302" t="s">
        <v>1</v>
      </c>
      <c r="F9" s="303"/>
      <c r="G9" s="304"/>
      <c r="H9" s="23"/>
      <c r="I9" s="302" t="s">
        <v>1</v>
      </c>
      <c r="J9" s="303"/>
      <c r="K9" s="304"/>
    </row>
    <row r="10" spans="2:15" ht="31.2" x14ac:dyDescent="0.3">
      <c r="B10" s="2" t="s">
        <v>33</v>
      </c>
      <c r="C10" s="15" t="s">
        <v>12</v>
      </c>
      <c r="D10" s="16" t="s">
        <v>13</v>
      </c>
      <c r="E10" s="17" t="s">
        <v>18</v>
      </c>
      <c r="F10" s="18" t="s">
        <v>19</v>
      </c>
      <c r="G10" s="19" t="s">
        <v>5</v>
      </c>
      <c r="H10" s="20" t="s">
        <v>14</v>
      </c>
      <c r="I10" s="17" t="s">
        <v>18</v>
      </c>
      <c r="J10" s="18" t="s">
        <v>19</v>
      </c>
      <c r="K10" s="15" t="s">
        <v>5</v>
      </c>
    </row>
    <row r="11" spans="2:15" ht="15.6" x14ac:dyDescent="0.3">
      <c r="B11" s="24" t="s">
        <v>23</v>
      </c>
      <c r="C11" s="35">
        <v>17000</v>
      </c>
      <c r="D11" s="29">
        <v>68</v>
      </c>
      <c r="E11" s="27">
        <v>5</v>
      </c>
      <c r="F11" s="27">
        <v>0</v>
      </c>
      <c r="G11" s="28">
        <f>SUM(E11:F11)</f>
        <v>5</v>
      </c>
      <c r="H11" s="29">
        <v>0</v>
      </c>
      <c r="I11" s="27">
        <v>0</v>
      </c>
      <c r="J11" s="27">
        <v>0</v>
      </c>
      <c r="K11" s="28">
        <f t="shared" ref="K11:K20" si="0">SUM(I11:J11)</f>
        <v>0</v>
      </c>
      <c r="O11" t="s">
        <v>10</v>
      </c>
    </row>
    <row r="12" spans="2:15" ht="15.6" x14ac:dyDescent="0.3">
      <c r="B12" s="24" t="s">
        <v>24</v>
      </c>
      <c r="C12" s="35">
        <v>154352</v>
      </c>
      <c r="D12" s="29">
        <v>25.16</v>
      </c>
      <c r="E12" s="27">
        <v>5</v>
      </c>
      <c r="F12" s="27">
        <v>4</v>
      </c>
      <c r="G12" s="28">
        <f t="shared" ref="G12:G20" si="1">SUM(E12:F12)</f>
        <v>9</v>
      </c>
      <c r="H12" s="29">
        <v>379.15</v>
      </c>
      <c r="I12" s="27">
        <v>28</v>
      </c>
      <c r="J12" s="27">
        <v>7</v>
      </c>
      <c r="K12" s="28">
        <f t="shared" si="0"/>
        <v>35</v>
      </c>
      <c r="M12" t="s">
        <v>10</v>
      </c>
    </row>
    <row r="13" spans="2:15" ht="15.6" x14ac:dyDescent="0.3">
      <c r="B13" s="24" t="s">
        <v>25</v>
      </c>
      <c r="C13" s="35">
        <v>206275</v>
      </c>
      <c r="D13" s="29">
        <v>128</v>
      </c>
      <c r="E13" s="27">
        <v>6</v>
      </c>
      <c r="F13" s="27">
        <v>2</v>
      </c>
      <c r="G13" s="28">
        <f t="shared" si="1"/>
        <v>8</v>
      </c>
      <c r="H13" s="29">
        <v>762.49</v>
      </c>
      <c r="I13" s="27">
        <v>24</v>
      </c>
      <c r="J13" s="27">
        <v>11</v>
      </c>
      <c r="K13" s="28">
        <f t="shared" si="0"/>
        <v>35</v>
      </c>
      <c r="M13" t="s">
        <v>10</v>
      </c>
    </row>
    <row r="14" spans="2:15" ht="15.6" x14ac:dyDescent="0.3">
      <c r="B14" s="24" t="s">
        <v>26</v>
      </c>
      <c r="C14" s="35">
        <v>33050</v>
      </c>
      <c r="D14" s="29">
        <v>105</v>
      </c>
      <c r="E14" s="27">
        <v>5</v>
      </c>
      <c r="F14" s="27">
        <v>2</v>
      </c>
      <c r="G14" s="28">
        <f t="shared" si="1"/>
        <v>7</v>
      </c>
      <c r="H14" s="29">
        <v>28</v>
      </c>
      <c r="I14" s="27">
        <v>3</v>
      </c>
      <c r="J14" s="27">
        <v>0</v>
      </c>
      <c r="K14" s="28">
        <f t="shared" si="0"/>
        <v>3</v>
      </c>
      <c r="M14" t="s">
        <v>10</v>
      </c>
      <c r="N14" t="s">
        <v>10</v>
      </c>
    </row>
    <row r="15" spans="2:15" ht="15.6" x14ac:dyDescent="0.3">
      <c r="B15" s="24" t="s">
        <v>27</v>
      </c>
      <c r="C15" s="35">
        <v>107952</v>
      </c>
      <c r="D15" s="29">
        <v>81.3</v>
      </c>
      <c r="E15" s="27">
        <v>11</v>
      </c>
      <c r="F15" s="27">
        <v>0</v>
      </c>
      <c r="G15" s="28">
        <f t="shared" si="1"/>
        <v>11</v>
      </c>
      <c r="H15" s="29">
        <v>272.5</v>
      </c>
      <c r="I15" s="27">
        <v>17</v>
      </c>
      <c r="J15" s="27">
        <v>4</v>
      </c>
      <c r="K15" s="28">
        <f t="shared" si="0"/>
        <v>21</v>
      </c>
      <c r="M15" t="s">
        <v>10</v>
      </c>
    </row>
    <row r="16" spans="2:15" ht="15.6" x14ac:dyDescent="0.3">
      <c r="B16" s="24" t="s">
        <v>28</v>
      </c>
      <c r="C16" s="35">
        <v>200</v>
      </c>
      <c r="D16" s="29">
        <v>3.5</v>
      </c>
      <c r="E16" s="27">
        <v>1</v>
      </c>
      <c r="F16" s="27">
        <v>0</v>
      </c>
      <c r="G16" s="28">
        <f t="shared" si="1"/>
        <v>1</v>
      </c>
      <c r="H16" s="29">
        <v>0</v>
      </c>
      <c r="I16" s="27">
        <v>0</v>
      </c>
      <c r="J16" s="27">
        <v>0</v>
      </c>
      <c r="K16" s="28">
        <f t="shared" si="0"/>
        <v>0</v>
      </c>
    </row>
    <row r="17" spans="2:12" ht="15.6" x14ac:dyDescent="0.3">
      <c r="B17" s="24" t="s">
        <v>29</v>
      </c>
      <c r="C17" s="35">
        <v>0</v>
      </c>
      <c r="D17" s="29">
        <v>0</v>
      </c>
      <c r="E17" s="27">
        <v>0</v>
      </c>
      <c r="F17" s="27">
        <v>0</v>
      </c>
      <c r="G17" s="28">
        <f t="shared" si="1"/>
        <v>0</v>
      </c>
      <c r="H17" s="29">
        <v>0</v>
      </c>
      <c r="I17" s="27">
        <v>0</v>
      </c>
      <c r="J17" s="27">
        <v>0</v>
      </c>
      <c r="K17" s="28">
        <f t="shared" si="0"/>
        <v>0</v>
      </c>
      <c r="L17" t="s">
        <v>10</v>
      </c>
    </row>
    <row r="18" spans="2:12" ht="15.6" x14ac:dyDescent="0.3">
      <c r="B18" s="24" t="s">
        <v>30</v>
      </c>
      <c r="C18" s="35">
        <v>61300</v>
      </c>
      <c r="D18" s="29">
        <v>80.61</v>
      </c>
      <c r="E18" s="27">
        <v>7</v>
      </c>
      <c r="F18" s="27">
        <v>1</v>
      </c>
      <c r="G18" s="28">
        <f t="shared" si="1"/>
        <v>8</v>
      </c>
      <c r="H18" s="29">
        <v>161.84</v>
      </c>
      <c r="I18" s="27">
        <v>10</v>
      </c>
      <c r="J18" s="27">
        <v>3</v>
      </c>
      <c r="K18" s="28">
        <f t="shared" si="0"/>
        <v>13</v>
      </c>
    </row>
    <row r="19" spans="2:12" ht="15.6" x14ac:dyDescent="0.3">
      <c r="B19" s="24" t="s">
        <v>31</v>
      </c>
      <c r="C19" s="35">
        <v>156400</v>
      </c>
      <c r="D19" s="29">
        <v>320</v>
      </c>
      <c r="E19" s="27">
        <v>12</v>
      </c>
      <c r="F19" s="27">
        <v>0</v>
      </c>
      <c r="G19" s="28">
        <f t="shared" si="1"/>
        <v>12</v>
      </c>
      <c r="H19" s="29">
        <v>177</v>
      </c>
      <c r="I19" s="27">
        <v>6</v>
      </c>
      <c r="J19" s="27">
        <v>0</v>
      </c>
      <c r="K19" s="28">
        <f t="shared" si="0"/>
        <v>6</v>
      </c>
    </row>
    <row r="20" spans="2:12" ht="15.6" x14ac:dyDescent="0.3">
      <c r="B20" s="24" t="s">
        <v>32</v>
      </c>
      <c r="C20" s="35">
        <v>130800</v>
      </c>
      <c r="D20" s="29">
        <v>257</v>
      </c>
      <c r="E20" s="27">
        <v>22</v>
      </c>
      <c r="F20" s="27">
        <v>4</v>
      </c>
      <c r="G20" s="28">
        <f t="shared" si="1"/>
        <v>26</v>
      </c>
      <c r="H20" s="29">
        <v>228.5</v>
      </c>
      <c r="I20" s="27">
        <v>38</v>
      </c>
      <c r="J20" s="27">
        <v>16</v>
      </c>
      <c r="K20" s="28">
        <f t="shared" si="0"/>
        <v>54</v>
      </c>
    </row>
    <row r="21" spans="2:12" s="34" customFormat="1" ht="15.6" x14ac:dyDescent="0.3">
      <c r="B21" s="21" t="s">
        <v>5</v>
      </c>
      <c r="C21" s="30">
        <f t="shared" ref="C21:K21" si="2">SUM(C11:C20)</f>
        <v>867329</v>
      </c>
      <c r="D21" s="31">
        <f t="shared" si="2"/>
        <v>1068.57</v>
      </c>
      <c r="E21" s="32">
        <f t="shared" si="2"/>
        <v>74</v>
      </c>
      <c r="F21" s="32">
        <f t="shared" si="2"/>
        <v>13</v>
      </c>
      <c r="G21" s="32">
        <f t="shared" si="2"/>
        <v>87</v>
      </c>
      <c r="H21" s="31">
        <f t="shared" si="2"/>
        <v>2009.4799999999998</v>
      </c>
      <c r="I21" s="32">
        <f t="shared" si="2"/>
        <v>126</v>
      </c>
      <c r="J21" s="33">
        <f t="shared" si="2"/>
        <v>41</v>
      </c>
      <c r="K21" s="33">
        <f t="shared" si="2"/>
        <v>167</v>
      </c>
    </row>
    <row r="22" spans="2:12" ht="15.6" x14ac:dyDescent="0.3">
      <c r="B22" s="8"/>
      <c r="C22" s="8"/>
      <c r="D22" s="8"/>
      <c r="E22" s="22"/>
      <c r="F22" s="8"/>
      <c r="G22" s="8"/>
      <c r="H22" s="8"/>
      <c r="I22" s="8"/>
      <c r="J22" s="8"/>
      <c r="K22" s="8"/>
    </row>
    <row r="23" spans="2:12" ht="15.6" x14ac:dyDescent="0.3">
      <c r="B23" s="8"/>
      <c r="C23" s="8"/>
      <c r="D23" s="8"/>
      <c r="E23" s="22"/>
      <c r="F23" s="8" t="s">
        <v>10</v>
      </c>
      <c r="G23" s="8" t="s">
        <v>10</v>
      </c>
      <c r="H23" s="8"/>
      <c r="I23" s="8"/>
      <c r="J23" s="8"/>
      <c r="K23" s="8" t="s">
        <v>10</v>
      </c>
    </row>
    <row r="24" spans="2:12" ht="15.6" x14ac:dyDescent="0.3">
      <c r="B24" s="8" t="s">
        <v>15</v>
      </c>
      <c r="C24" s="8"/>
      <c r="D24" s="8"/>
      <c r="E24" s="8" t="s">
        <v>10</v>
      </c>
      <c r="F24" s="8" t="s">
        <v>10</v>
      </c>
      <c r="G24" s="8"/>
      <c r="H24" s="8" t="s">
        <v>10</v>
      </c>
      <c r="I24" s="8" t="s">
        <v>10</v>
      </c>
      <c r="J24" s="8"/>
      <c r="K24" s="8"/>
      <c r="L24" t="s">
        <v>10</v>
      </c>
    </row>
    <row r="25" spans="2:12" ht="15.6" x14ac:dyDescent="0.3">
      <c r="B25" s="8" t="s">
        <v>22</v>
      </c>
      <c r="C25" s="8"/>
      <c r="D25" s="8"/>
      <c r="E25" s="8" t="s">
        <v>10</v>
      </c>
      <c r="F25" s="8" t="s">
        <v>10</v>
      </c>
      <c r="G25" s="8" t="s">
        <v>10</v>
      </c>
      <c r="H25" s="8" t="s">
        <v>10</v>
      </c>
      <c r="I25" s="8"/>
      <c r="J25" s="8"/>
      <c r="K25" s="8"/>
    </row>
    <row r="26" spans="2:12" ht="15.6" x14ac:dyDescent="0.3">
      <c r="B26" s="7" t="s">
        <v>35</v>
      </c>
      <c r="C26" s="8"/>
      <c r="D26" s="8"/>
      <c r="E26" s="8"/>
      <c r="F26" s="8"/>
      <c r="G26" s="8"/>
      <c r="H26" s="8"/>
      <c r="I26" s="8"/>
      <c r="J26" s="8"/>
      <c r="K26" s="8"/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87B3-0FFD-4DE5-8B18-AE294ACE50FF}">
  <dimension ref="B1:N57"/>
  <sheetViews>
    <sheetView zoomScale="79" zoomScaleNormal="75" workbookViewId="0">
      <selection activeCell="K33" sqref="K33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8"/>
      <c r="C1" s="8"/>
      <c r="D1" s="8"/>
      <c r="E1" s="8"/>
      <c r="F1" s="8"/>
      <c r="G1" s="8"/>
      <c r="H1" s="8"/>
    </row>
    <row r="2" spans="2:13" ht="15.6" x14ac:dyDescent="0.3">
      <c r="B2" s="300" t="s">
        <v>6</v>
      </c>
      <c r="C2" s="300"/>
      <c r="D2" s="300"/>
      <c r="E2" s="300"/>
      <c r="F2" s="300"/>
      <c r="G2" s="300"/>
      <c r="H2" s="300"/>
    </row>
    <row r="3" spans="2:13" ht="15.6" x14ac:dyDescent="0.3">
      <c r="B3" s="25"/>
      <c r="C3" s="25"/>
      <c r="D3" s="25"/>
      <c r="E3" s="25"/>
      <c r="F3" s="25"/>
      <c r="G3" s="25"/>
      <c r="H3" s="25"/>
    </row>
    <row r="4" spans="2:13" ht="15.6" x14ac:dyDescent="0.3">
      <c r="B4" s="25"/>
      <c r="C4" s="25"/>
      <c r="D4" s="25"/>
      <c r="E4" s="25"/>
      <c r="F4" s="25"/>
      <c r="G4" s="25"/>
      <c r="H4" s="25"/>
    </row>
    <row r="5" spans="2:13" ht="15.6" x14ac:dyDescent="0.3">
      <c r="B5" s="300" t="s">
        <v>20</v>
      </c>
      <c r="C5" s="300"/>
      <c r="D5" s="300"/>
      <c r="E5" s="300"/>
      <c r="F5" s="300"/>
      <c r="G5" s="300"/>
      <c r="H5" s="300"/>
      <c r="I5" s="1"/>
      <c r="J5" s="1"/>
      <c r="K5" s="1"/>
      <c r="L5" s="1"/>
      <c r="M5" s="1"/>
    </row>
    <row r="6" spans="2:13" ht="15.6" x14ac:dyDescent="0.3">
      <c r="B6" s="300" t="s">
        <v>34</v>
      </c>
      <c r="C6" s="300"/>
      <c r="D6" s="300"/>
      <c r="E6" s="300"/>
      <c r="F6" s="300"/>
      <c r="G6" s="300"/>
      <c r="H6" s="300"/>
    </row>
    <row r="7" spans="2:13" ht="10.199999999999999" customHeight="1" thickBot="1" x14ac:dyDescent="0.35">
      <c r="B7" s="8"/>
      <c r="C7" s="8"/>
      <c r="D7" s="8"/>
      <c r="E7" s="8"/>
      <c r="F7" s="8"/>
      <c r="G7" s="8"/>
      <c r="H7" s="8"/>
    </row>
    <row r="8" spans="2:13" ht="16.2" thickBot="1" x14ac:dyDescent="0.35">
      <c r="B8" s="313" t="s">
        <v>0</v>
      </c>
      <c r="C8" s="314"/>
      <c r="D8" s="314"/>
      <c r="E8" s="315"/>
      <c r="F8" s="313" t="s">
        <v>1</v>
      </c>
      <c r="G8" s="314"/>
      <c r="H8" s="315"/>
    </row>
    <row r="9" spans="2:13" ht="35.4" customHeight="1" x14ac:dyDescent="0.3">
      <c r="B9" s="2" t="s">
        <v>33</v>
      </c>
      <c r="C9" s="3" t="s">
        <v>2</v>
      </c>
      <c r="D9" s="3" t="s">
        <v>3</v>
      </c>
      <c r="E9" s="3" t="s">
        <v>4</v>
      </c>
      <c r="F9" s="4" t="s">
        <v>18</v>
      </c>
      <c r="G9" s="5" t="s">
        <v>19</v>
      </c>
      <c r="H9" s="3" t="s">
        <v>5</v>
      </c>
    </row>
    <row r="10" spans="2:13" ht="15.6" x14ac:dyDescent="0.3">
      <c r="B10" s="24" t="s">
        <v>23</v>
      </c>
      <c r="C10" s="36">
        <v>180</v>
      </c>
      <c r="D10" s="37">
        <v>3</v>
      </c>
      <c r="E10" s="38">
        <v>180</v>
      </c>
      <c r="F10" s="39">
        <v>3</v>
      </c>
      <c r="G10" s="39">
        <v>0</v>
      </c>
      <c r="H10" s="39">
        <f>SUM(F10:G10)</f>
        <v>3</v>
      </c>
    </row>
    <row r="11" spans="2:13" ht="15.6" x14ac:dyDescent="0.3">
      <c r="B11" s="24" t="s">
        <v>24</v>
      </c>
      <c r="C11" s="36">
        <v>0</v>
      </c>
      <c r="D11" s="37">
        <v>0</v>
      </c>
      <c r="E11" s="38">
        <v>0</v>
      </c>
      <c r="F11" s="39">
        <v>0</v>
      </c>
      <c r="G11" s="39">
        <v>0</v>
      </c>
      <c r="H11" s="39">
        <f t="shared" ref="H11:H19" si="0">SUM(F11:G11)</f>
        <v>0</v>
      </c>
    </row>
    <row r="12" spans="2:13" ht="15.6" x14ac:dyDescent="0.3">
      <c r="B12" s="24" t="s">
        <v>25</v>
      </c>
      <c r="C12" s="36">
        <v>250</v>
      </c>
      <c r="D12" s="37">
        <v>4</v>
      </c>
      <c r="E12" s="38">
        <v>294</v>
      </c>
      <c r="F12" s="39">
        <v>3</v>
      </c>
      <c r="G12" s="39">
        <v>1</v>
      </c>
      <c r="H12" s="39">
        <f t="shared" si="0"/>
        <v>4</v>
      </c>
      <c r="L12" t="s">
        <v>10</v>
      </c>
    </row>
    <row r="13" spans="2:13" ht="15.6" x14ac:dyDescent="0.3">
      <c r="B13" s="24" t="s">
        <v>26</v>
      </c>
      <c r="C13" s="36">
        <v>460</v>
      </c>
      <c r="D13" s="37">
        <v>16</v>
      </c>
      <c r="E13" s="38">
        <v>463</v>
      </c>
      <c r="F13" s="39">
        <v>14</v>
      </c>
      <c r="G13" s="39">
        <v>2</v>
      </c>
      <c r="H13" s="39">
        <f t="shared" si="0"/>
        <v>16</v>
      </c>
    </row>
    <row r="14" spans="2:13" ht="15.6" x14ac:dyDescent="0.3">
      <c r="B14" s="24" t="s">
        <v>27</v>
      </c>
      <c r="C14" s="36">
        <v>3065</v>
      </c>
      <c r="D14" s="37">
        <v>24</v>
      </c>
      <c r="E14" s="38">
        <v>3215</v>
      </c>
      <c r="F14" s="39">
        <v>21</v>
      </c>
      <c r="G14" s="39">
        <v>3</v>
      </c>
      <c r="H14" s="39">
        <f t="shared" si="0"/>
        <v>24</v>
      </c>
      <c r="L14" t="s">
        <v>10</v>
      </c>
    </row>
    <row r="15" spans="2:13" ht="15.6" x14ac:dyDescent="0.3">
      <c r="B15" s="24" t="s">
        <v>28</v>
      </c>
      <c r="C15" s="36">
        <v>127</v>
      </c>
      <c r="D15" s="37">
        <v>10</v>
      </c>
      <c r="E15" s="38">
        <v>146</v>
      </c>
      <c r="F15" s="39">
        <v>9</v>
      </c>
      <c r="G15" s="39">
        <v>1</v>
      </c>
      <c r="H15" s="39">
        <f t="shared" si="0"/>
        <v>10</v>
      </c>
      <c r="K15" t="s">
        <v>10</v>
      </c>
    </row>
    <row r="16" spans="2:13" ht="15.6" x14ac:dyDescent="0.3">
      <c r="B16" s="24" t="s">
        <v>29</v>
      </c>
      <c r="C16" s="36">
        <v>744</v>
      </c>
      <c r="D16" s="37">
        <v>33</v>
      </c>
      <c r="E16" s="38">
        <v>744</v>
      </c>
      <c r="F16" s="39">
        <v>30</v>
      </c>
      <c r="G16" s="39">
        <v>3</v>
      </c>
      <c r="H16" s="39">
        <f t="shared" si="0"/>
        <v>33</v>
      </c>
      <c r="J16" t="s">
        <v>10</v>
      </c>
    </row>
    <row r="17" spans="2:14" ht="15.6" x14ac:dyDescent="0.3">
      <c r="B17" s="24" t="s">
        <v>30</v>
      </c>
      <c r="C17" s="36">
        <v>147</v>
      </c>
      <c r="D17" s="37">
        <v>9</v>
      </c>
      <c r="E17" s="38">
        <v>209</v>
      </c>
      <c r="F17" s="39">
        <v>9</v>
      </c>
      <c r="G17" s="39">
        <v>0</v>
      </c>
      <c r="H17" s="39">
        <f t="shared" si="0"/>
        <v>9</v>
      </c>
      <c r="J17" t="s">
        <v>10</v>
      </c>
    </row>
    <row r="18" spans="2:14" ht="15.6" x14ac:dyDescent="0.3">
      <c r="B18" s="24" t="s">
        <v>31</v>
      </c>
      <c r="C18" s="36">
        <v>4436</v>
      </c>
      <c r="D18" s="37">
        <v>87</v>
      </c>
      <c r="E18" s="38">
        <v>4962</v>
      </c>
      <c r="F18" s="40">
        <v>76</v>
      </c>
      <c r="G18" s="40">
        <v>11</v>
      </c>
      <c r="H18" s="39">
        <f t="shared" si="0"/>
        <v>87</v>
      </c>
      <c r="K18" t="s">
        <v>10</v>
      </c>
    </row>
    <row r="19" spans="2:14" ht="15.6" x14ac:dyDescent="0.3">
      <c r="B19" s="24" t="s">
        <v>32</v>
      </c>
      <c r="C19" s="36">
        <v>385</v>
      </c>
      <c r="D19" s="37">
        <v>38</v>
      </c>
      <c r="E19" s="38">
        <v>770</v>
      </c>
      <c r="F19" s="40">
        <v>33</v>
      </c>
      <c r="G19" s="40">
        <v>5</v>
      </c>
      <c r="H19" s="39">
        <f t="shared" si="0"/>
        <v>38</v>
      </c>
      <c r="K19" t="s">
        <v>10</v>
      </c>
    </row>
    <row r="20" spans="2:14" ht="15.6" x14ac:dyDescent="0.3">
      <c r="B20" s="10" t="s">
        <v>5</v>
      </c>
      <c r="C20" s="41">
        <f>SUM(C10:C19)</f>
        <v>9794</v>
      </c>
      <c r="D20" s="41">
        <f t="shared" ref="D20" si="1">+D10+D11+D12+D13+D14+D15+D18+D19</f>
        <v>182</v>
      </c>
      <c r="E20" s="41">
        <f>SUM(E10:E19)</f>
        <v>10983</v>
      </c>
      <c r="F20" s="41">
        <f>SUM(F10:F19)</f>
        <v>198</v>
      </c>
      <c r="G20" s="41">
        <f>SUM(G10:G19)</f>
        <v>26</v>
      </c>
      <c r="H20" s="41">
        <f>SUM(H10:H19)</f>
        <v>224</v>
      </c>
    </row>
    <row r="21" spans="2:14" ht="16.2" thickBot="1" x14ac:dyDescent="0.35">
      <c r="B21" s="8"/>
      <c r="C21" s="8"/>
      <c r="D21" s="8"/>
      <c r="E21" s="8"/>
      <c r="F21" s="8"/>
      <c r="G21" s="8"/>
      <c r="H21" s="8"/>
    </row>
    <row r="22" spans="2:14" ht="16.2" thickBot="1" x14ac:dyDescent="0.35">
      <c r="B22" s="313" t="s">
        <v>7</v>
      </c>
      <c r="C22" s="314"/>
      <c r="D22" s="315"/>
      <c r="E22" s="313" t="s">
        <v>1</v>
      </c>
      <c r="F22" s="314"/>
      <c r="G22" s="314"/>
      <c r="H22" s="315"/>
    </row>
    <row r="23" spans="2:14" ht="40.200000000000003" customHeight="1" thickBot="1" x14ac:dyDescent="0.35">
      <c r="B23" s="2" t="s">
        <v>33</v>
      </c>
      <c r="C23" s="3" t="s">
        <v>8</v>
      </c>
      <c r="D23" s="9" t="s">
        <v>9</v>
      </c>
      <c r="E23" s="6" t="s">
        <v>18</v>
      </c>
      <c r="F23" s="5" t="s">
        <v>19</v>
      </c>
      <c r="G23" s="318" t="s">
        <v>5</v>
      </c>
      <c r="H23" s="319"/>
    </row>
    <row r="24" spans="2:14" ht="15.6" x14ac:dyDescent="0.3">
      <c r="B24" s="24" t="s">
        <v>23</v>
      </c>
      <c r="C24" s="42">
        <v>27</v>
      </c>
      <c r="D24" s="43">
        <v>686</v>
      </c>
      <c r="E24" s="44">
        <v>26</v>
      </c>
      <c r="F24" s="45">
        <v>1</v>
      </c>
      <c r="G24" s="309">
        <f t="shared" ref="G24:G33" si="2">SUM(E24:F24)</f>
        <v>27</v>
      </c>
      <c r="H24" s="310"/>
    </row>
    <row r="25" spans="2:14" ht="15.6" x14ac:dyDescent="0.3">
      <c r="B25" s="24" t="s">
        <v>24</v>
      </c>
      <c r="C25" s="42">
        <v>6</v>
      </c>
      <c r="D25" s="43">
        <v>203</v>
      </c>
      <c r="E25" s="44">
        <v>4</v>
      </c>
      <c r="F25" s="45">
        <v>2</v>
      </c>
      <c r="G25" s="305">
        <f t="shared" si="2"/>
        <v>6</v>
      </c>
      <c r="H25" s="306"/>
    </row>
    <row r="26" spans="2:14" ht="15.6" x14ac:dyDescent="0.3">
      <c r="B26" s="24" t="s">
        <v>25</v>
      </c>
      <c r="C26" s="42">
        <v>1</v>
      </c>
      <c r="D26" s="43">
        <v>300</v>
      </c>
      <c r="E26" s="44">
        <v>1</v>
      </c>
      <c r="F26" s="45">
        <v>0</v>
      </c>
      <c r="G26" s="305">
        <f t="shared" si="2"/>
        <v>1</v>
      </c>
      <c r="H26" s="306"/>
      <c r="L26" t="s">
        <v>10</v>
      </c>
    </row>
    <row r="27" spans="2:14" ht="15.6" x14ac:dyDescent="0.3">
      <c r="B27" s="24" t="s">
        <v>26</v>
      </c>
      <c r="C27" s="42">
        <v>2</v>
      </c>
      <c r="D27" s="43">
        <v>30</v>
      </c>
      <c r="E27" s="44">
        <v>1</v>
      </c>
      <c r="F27" s="45">
        <v>1</v>
      </c>
      <c r="G27" s="305">
        <f t="shared" si="2"/>
        <v>2</v>
      </c>
      <c r="H27" s="306"/>
      <c r="K27" t="s">
        <v>10</v>
      </c>
    </row>
    <row r="28" spans="2:14" ht="15.6" x14ac:dyDescent="0.3">
      <c r="B28" s="24" t="s">
        <v>27</v>
      </c>
      <c r="C28" s="42">
        <v>4</v>
      </c>
      <c r="D28" s="43">
        <v>105</v>
      </c>
      <c r="E28" s="44">
        <v>4</v>
      </c>
      <c r="F28" s="45">
        <v>0</v>
      </c>
      <c r="G28" s="305">
        <f t="shared" si="2"/>
        <v>4</v>
      </c>
      <c r="H28" s="306"/>
      <c r="M28" t="s">
        <v>10</v>
      </c>
      <c r="N28" t="s">
        <v>10</v>
      </c>
    </row>
    <row r="29" spans="2:14" ht="15.6" x14ac:dyDescent="0.3">
      <c r="B29" s="24" t="s">
        <v>28</v>
      </c>
      <c r="C29" s="42">
        <v>0</v>
      </c>
      <c r="D29" s="43">
        <v>0</v>
      </c>
      <c r="E29" s="44">
        <v>0</v>
      </c>
      <c r="F29" s="45">
        <v>0</v>
      </c>
      <c r="G29" s="305">
        <f t="shared" si="2"/>
        <v>0</v>
      </c>
      <c r="H29" s="306"/>
      <c r="L29" t="s">
        <v>10</v>
      </c>
    </row>
    <row r="30" spans="2:14" ht="15.6" x14ac:dyDescent="0.3">
      <c r="B30" s="24" t="s">
        <v>29</v>
      </c>
      <c r="C30" s="42">
        <v>24</v>
      </c>
      <c r="D30" s="43">
        <v>376</v>
      </c>
      <c r="E30" s="44">
        <v>23</v>
      </c>
      <c r="F30" s="45">
        <v>1</v>
      </c>
      <c r="G30" s="305">
        <f t="shared" ref="G30:G31" si="3">SUM(E30:F30)</f>
        <v>24</v>
      </c>
      <c r="H30" s="306"/>
      <c r="K30" t="s">
        <v>10</v>
      </c>
    </row>
    <row r="31" spans="2:14" ht="15.6" x14ac:dyDescent="0.3">
      <c r="B31" s="24" t="s">
        <v>30</v>
      </c>
      <c r="C31" s="42">
        <v>5</v>
      </c>
      <c r="D31" s="43">
        <v>185</v>
      </c>
      <c r="E31" s="44">
        <v>5</v>
      </c>
      <c r="F31" s="45">
        <v>0</v>
      </c>
      <c r="G31" s="305">
        <f t="shared" si="3"/>
        <v>5</v>
      </c>
      <c r="H31" s="306"/>
    </row>
    <row r="32" spans="2:14" ht="15.6" x14ac:dyDescent="0.3">
      <c r="B32" s="24" t="s">
        <v>31</v>
      </c>
      <c r="C32" s="42">
        <v>17</v>
      </c>
      <c r="D32" s="43">
        <v>1986</v>
      </c>
      <c r="E32" s="44">
        <v>15</v>
      </c>
      <c r="F32" s="45">
        <v>2</v>
      </c>
      <c r="G32" s="305">
        <f t="shared" si="2"/>
        <v>17</v>
      </c>
      <c r="H32" s="306"/>
    </row>
    <row r="33" spans="2:13" ht="15.6" x14ac:dyDescent="0.3">
      <c r="B33" s="24" t="s">
        <v>32</v>
      </c>
      <c r="C33" s="42">
        <v>0</v>
      </c>
      <c r="D33" s="43">
        <v>0</v>
      </c>
      <c r="E33" s="44">
        <v>0</v>
      </c>
      <c r="F33" s="45">
        <v>0</v>
      </c>
      <c r="G33" s="305">
        <f t="shared" si="2"/>
        <v>0</v>
      </c>
      <c r="H33" s="306"/>
      <c r="L33" t="s">
        <v>10</v>
      </c>
    </row>
    <row r="34" spans="2:13" s="34" customFormat="1" ht="15.6" x14ac:dyDescent="0.3">
      <c r="B34" s="10" t="s">
        <v>5</v>
      </c>
      <c r="C34" s="41">
        <f>SUM(C24:C33)</f>
        <v>86</v>
      </c>
      <c r="D34" s="41">
        <f>SUM(D24:D33)</f>
        <v>3871</v>
      </c>
      <c r="E34" s="41">
        <f>SUM(E24:E33)</f>
        <v>79</v>
      </c>
      <c r="F34" s="41">
        <f>SUM(F24:F33)</f>
        <v>7</v>
      </c>
      <c r="G34" s="311">
        <f t="shared" ref="G34" si="4">SUM(E34:F34)</f>
        <v>86</v>
      </c>
      <c r="H34" s="312"/>
      <c r="K34" s="34" t="s">
        <v>10</v>
      </c>
    </row>
    <row r="35" spans="2:13" ht="16.2" thickBot="1" x14ac:dyDescent="0.35">
      <c r="B35" s="8"/>
      <c r="C35" s="8"/>
      <c r="D35" s="8"/>
      <c r="E35" s="8"/>
      <c r="F35" s="8"/>
      <c r="G35" s="8"/>
      <c r="H35" s="8"/>
    </row>
    <row r="36" spans="2:13" ht="16.2" thickBot="1" x14ac:dyDescent="0.35">
      <c r="B36" s="313" t="s">
        <v>11</v>
      </c>
      <c r="C36" s="314"/>
      <c r="D36" s="315"/>
      <c r="E36" s="313" t="s">
        <v>1</v>
      </c>
      <c r="F36" s="314"/>
      <c r="G36" s="314"/>
      <c r="H36" s="315"/>
    </row>
    <row r="37" spans="2:13" ht="31.2" x14ac:dyDescent="0.3">
      <c r="B37" s="2" t="s">
        <v>33</v>
      </c>
      <c r="C37" s="13" t="s">
        <v>8</v>
      </c>
      <c r="D37" s="12" t="s">
        <v>9</v>
      </c>
      <c r="E37" s="11" t="s">
        <v>18</v>
      </c>
      <c r="F37" s="14" t="s">
        <v>19</v>
      </c>
      <c r="G37" s="316" t="s">
        <v>5</v>
      </c>
      <c r="H37" s="317"/>
    </row>
    <row r="38" spans="2:13" ht="15.6" x14ac:dyDescent="0.3">
      <c r="B38" s="24" t="s">
        <v>23</v>
      </c>
      <c r="C38" s="46">
        <v>90</v>
      </c>
      <c r="D38" s="43">
        <v>2868</v>
      </c>
      <c r="E38" s="40">
        <v>83</v>
      </c>
      <c r="F38" s="40">
        <v>7</v>
      </c>
      <c r="G38" s="305">
        <f t="shared" ref="G38:G47" si="5">SUM(E38:F38)</f>
        <v>90</v>
      </c>
      <c r="H38" s="306"/>
    </row>
    <row r="39" spans="2:13" ht="15.6" x14ac:dyDescent="0.3">
      <c r="B39" s="24" t="s">
        <v>24</v>
      </c>
      <c r="C39" s="47">
        <v>142</v>
      </c>
      <c r="D39" s="48">
        <v>2588</v>
      </c>
      <c r="E39" s="40">
        <v>126</v>
      </c>
      <c r="F39" s="40">
        <v>17</v>
      </c>
      <c r="G39" s="305">
        <f t="shared" si="5"/>
        <v>143</v>
      </c>
      <c r="H39" s="306"/>
    </row>
    <row r="40" spans="2:13" ht="15.6" x14ac:dyDescent="0.3">
      <c r="B40" s="24" t="s">
        <v>25</v>
      </c>
      <c r="C40" s="47">
        <v>149</v>
      </c>
      <c r="D40" s="47">
        <v>5691</v>
      </c>
      <c r="E40" s="40">
        <v>131</v>
      </c>
      <c r="F40" s="40">
        <v>18</v>
      </c>
      <c r="G40" s="305">
        <f t="shared" si="5"/>
        <v>149</v>
      </c>
      <c r="H40" s="306"/>
      <c r="K40" t="s">
        <v>10</v>
      </c>
    </row>
    <row r="41" spans="2:13" ht="15.6" x14ac:dyDescent="0.3">
      <c r="B41" s="24" t="s">
        <v>26</v>
      </c>
      <c r="C41" s="47">
        <v>122</v>
      </c>
      <c r="D41" s="48">
        <v>2734.7</v>
      </c>
      <c r="E41" s="49">
        <v>108</v>
      </c>
      <c r="F41" s="40">
        <v>14</v>
      </c>
      <c r="G41" s="305">
        <f t="shared" si="5"/>
        <v>122</v>
      </c>
      <c r="H41" s="306"/>
    </row>
    <row r="42" spans="2:13" ht="15.6" x14ac:dyDescent="0.3">
      <c r="B42" s="24" t="s">
        <v>27</v>
      </c>
      <c r="C42" s="47">
        <v>55</v>
      </c>
      <c r="D42" s="48">
        <v>1683</v>
      </c>
      <c r="E42" s="49">
        <v>49</v>
      </c>
      <c r="F42" s="40">
        <v>6</v>
      </c>
      <c r="G42" s="305">
        <f t="shared" si="5"/>
        <v>55</v>
      </c>
      <c r="H42" s="306"/>
      <c r="J42" t="s">
        <v>10</v>
      </c>
    </row>
    <row r="43" spans="2:13" ht="15.6" x14ac:dyDescent="0.3">
      <c r="B43" s="24" t="s">
        <v>28</v>
      </c>
      <c r="C43" s="47">
        <v>11</v>
      </c>
      <c r="D43" s="50">
        <v>189</v>
      </c>
      <c r="E43" s="49">
        <v>10</v>
      </c>
      <c r="F43" s="40">
        <v>1</v>
      </c>
      <c r="G43" s="305">
        <f t="shared" si="5"/>
        <v>11</v>
      </c>
      <c r="H43" s="306"/>
      <c r="K43" t="s">
        <v>10</v>
      </c>
      <c r="L43" t="s">
        <v>10</v>
      </c>
    </row>
    <row r="44" spans="2:13" ht="15.6" x14ac:dyDescent="0.3">
      <c r="B44" s="24" t="s">
        <v>29</v>
      </c>
      <c r="C44" s="47">
        <v>64</v>
      </c>
      <c r="D44" s="50">
        <v>1193</v>
      </c>
      <c r="E44" s="40">
        <v>57</v>
      </c>
      <c r="F44" s="40">
        <v>7</v>
      </c>
      <c r="G44" s="305">
        <f t="shared" ref="G44:G45" si="6">SUM(E44:F44)</f>
        <v>64</v>
      </c>
      <c r="H44" s="306"/>
      <c r="M44" t="s">
        <v>10</v>
      </c>
    </row>
    <row r="45" spans="2:13" ht="15.6" x14ac:dyDescent="0.3">
      <c r="B45" s="24" t="s">
        <v>30</v>
      </c>
      <c r="C45" s="47">
        <v>117</v>
      </c>
      <c r="D45" s="50">
        <v>2322</v>
      </c>
      <c r="E45" s="40">
        <v>103</v>
      </c>
      <c r="F45" s="40">
        <v>14</v>
      </c>
      <c r="G45" s="305">
        <f t="shared" si="6"/>
        <v>117</v>
      </c>
      <c r="H45" s="306"/>
      <c r="J45" t="s">
        <v>10</v>
      </c>
    </row>
    <row r="46" spans="2:13" ht="15.6" x14ac:dyDescent="0.3">
      <c r="B46" s="24" t="s">
        <v>31</v>
      </c>
      <c r="C46" s="51">
        <v>107</v>
      </c>
      <c r="D46" s="47">
        <v>5589</v>
      </c>
      <c r="E46" s="40">
        <v>99</v>
      </c>
      <c r="F46" s="40">
        <v>8</v>
      </c>
      <c r="G46" s="305">
        <f t="shared" si="5"/>
        <v>107</v>
      </c>
      <c r="H46" s="306"/>
      <c r="K46" t="s">
        <v>10</v>
      </c>
    </row>
    <row r="47" spans="2:13" ht="15.6" x14ac:dyDescent="0.3">
      <c r="B47" s="24" t="s">
        <v>32</v>
      </c>
      <c r="C47" s="46">
        <v>212</v>
      </c>
      <c r="D47" s="43">
        <v>7599</v>
      </c>
      <c r="E47" s="40">
        <v>177</v>
      </c>
      <c r="F47" s="40">
        <v>35</v>
      </c>
      <c r="G47" s="305">
        <f t="shared" si="5"/>
        <v>212</v>
      </c>
      <c r="H47" s="306"/>
      <c r="J47" t="s">
        <v>10</v>
      </c>
    </row>
    <row r="48" spans="2:13" ht="16.2" thickBot="1" x14ac:dyDescent="0.35">
      <c r="B48" s="10" t="s">
        <v>5</v>
      </c>
      <c r="C48" s="52">
        <f>SUM(C38:C47)</f>
        <v>1069</v>
      </c>
      <c r="D48" s="53">
        <f>SUM(D38:D47)</f>
        <v>32456.7</v>
      </c>
      <c r="E48" s="54">
        <f>SUM(E38:E47)</f>
        <v>943</v>
      </c>
      <c r="F48" s="54">
        <f>SUM(F38:F47)</f>
        <v>127</v>
      </c>
      <c r="G48" s="307">
        <f>SUM(G38:H47)</f>
        <v>1070</v>
      </c>
      <c r="H48" s="308"/>
    </row>
    <row r="49" spans="2:12" ht="15.6" x14ac:dyDescent="0.3">
      <c r="B49" s="8"/>
      <c r="C49" s="8"/>
      <c r="D49" s="8"/>
      <c r="E49" s="8"/>
      <c r="F49" s="8"/>
      <c r="G49" s="8"/>
      <c r="H49" s="8"/>
      <c r="J49" t="s">
        <v>10</v>
      </c>
      <c r="K49" t="s">
        <v>10</v>
      </c>
      <c r="L49" t="s">
        <v>10</v>
      </c>
    </row>
    <row r="50" spans="2:12" ht="15.6" x14ac:dyDescent="0.3">
      <c r="B50" s="8"/>
      <c r="C50" s="8"/>
      <c r="D50" s="8"/>
      <c r="E50" s="8"/>
      <c r="F50" s="8"/>
      <c r="G50" s="8"/>
      <c r="H50" s="8"/>
    </row>
    <row r="51" spans="2:12" ht="15.6" x14ac:dyDescent="0.3">
      <c r="B51" s="8" t="s">
        <v>15</v>
      </c>
      <c r="C51" s="8"/>
      <c r="D51" s="8"/>
      <c r="E51" s="8" t="s">
        <v>10</v>
      </c>
      <c r="F51" s="8"/>
      <c r="G51" s="8"/>
      <c r="H51" s="8"/>
    </row>
    <row r="52" spans="2:12" ht="15.6" x14ac:dyDescent="0.3">
      <c r="B52" s="8" t="s">
        <v>21</v>
      </c>
      <c r="C52" s="8"/>
      <c r="D52" s="8"/>
      <c r="E52" s="8"/>
      <c r="F52" s="8"/>
      <c r="G52" s="8"/>
      <c r="H52" s="8"/>
    </row>
    <row r="53" spans="2:12" ht="15.6" x14ac:dyDescent="0.3">
      <c r="B53" s="7" t="s">
        <v>35</v>
      </c>
      <c r="C53" s="8"/>
      <c r="D53" s="8"/>
      <c r="E53" s="8"/>
      <c r="F53" s="8"/>
      <c r="G53" s="8"/>
      <c r="H53" s="8"/>
    </row>
    <row r="54" spans="2:12" ht="15.6" x14ac:dyDescent="0.3">
      <c r="B54" s="8"/>
      <c r="C54" s="8"/>
      <c r="D54" s="8"/>
      <c r="E54" s="8"/>
      <c r="F54" s="8"/>
      <c r="G54" s="8"/>
      <c r="H54" s="8"/>
    </row>
    <row r="55" spans="2:12" ht="15.6" x14ac:dyDescent="0.3">
      <c r="B55" s="8"/>
      <c r="C55" s="8"/>
      <c r="D55" s="8"/>
      <c r="E55" s="8"/>
      <c r="F55" s="8"/>
      <c r="G55" s="8"/>
      <c r="H55" s="8"/>
    </row>
    <row r="56" spans="2:12" ht="15.6" x14ac:dyDescent="0.3">
      <c r="B56" s="8"/>
      <c r="C56" s="8"/>
      <c r="D56" s="8"/>
      <c r="E56" s="8"/>
      <c r="F56" s="8"/>
      <c r="G56" s="8"/>
      <c r="H56" s="8"/>
    </row>
    <row r="57" spans="2:12" ht="15.6" x14ac:dyDescent="0.3">
      <c r="B57" s="8"/>
      <c r="C57" s="8"/>
      <c r="D57" s="8"/>
      <c r="E57" s="8"/>
      <c r="F57" s="8"/>
      <c r="G57" s="8"/>
      <c r="H57" s="8"/>
    </row>
  </sheetData>
  <mergeCells count="33">
    <mergeCell ref="B5:H5"/>
    <mergeCell ref="B2:H2"/>
    <mergeCell ref="B6:H6"/>
    <mergeCell ref="B22:D22"/>
    <mergeCell ref="B36:D36"/>
    <mergeCell ref="E22:H22"/>
    <mergeCell ref="G23:H23"/>
    <mergeCell ref="B8:E8"/>
    <mergeCell ref="F8:H8"/>
    <mergeCell ref="G30:H30"/>
    <mergeCell ref="G31:H31"/>
    <mergeCell ref="G38:H38"/>
    <mergeCell ref="G24:H24"/>
    <mergeCell ref="G25:H25"/>
    <mergeCell ref="G26:H26"/>
    <mergeCell ref="G27:H27"/>
    <mergeCell ref="G28:H28"/>
    <mergeCell ref="G29:H29"/>
    <mergeCell ref="G32:H32"/>
    <mergeCell ref="G33:H33"/>
    <mergeCell ref="G34:H34"/>
    <mergeCell ref="E36:H36"/>
    <mergeCell ref="G37:H37"/>
    <mergeCell ref="G47:H47"/>
    <mergeCell ref="G48:H48"/>
    <mergeCell ref="G39:H39"/>
    <mergeCell ref="G40:H40"/>
    <mergeCell ref="G41:H41"/>
    <mergeCell ref="G42:H42"/>
    <mergeCell ref="G43:H43"/>
    <mergeCell ref="G46:H46"/>
    <mergeCell ref="G44:H44"/>
    <mergeCell ref="G45:H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2151-C083-4260-9CE4-3C662741CDCC}">
  <dimension ref="A5:T38"/>
  <sheetViews>
    <sheetView topLeftCell="D1" zoomScale="103" zoomScaleNormal="100" workbookViewId="0">
      <selection activeCell="G21" sqref="G21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3" max="13" width="11.5546875" customWidth="1"/>
    <col min="14" max="14" width="10.21875" customWidth="1"/>
    <col min="15" max="15" width="10" customWidth="1"/>
    <col min="16" max="16" width="10.6640625" customWidth="1"/>
    <col min="20" max="20" width="14.21875" customWidth="1"/>
  </cols>
  <sheetData>
    <row r="5" spans="2:20" ht="28.95" customHeight="1" x14ac:dyDescent="0.3">
      <c r="B5" s="321" t="s">
        <v>59</v>
      </c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</row>
    <row r="6" spans="2:20" ht="45.6" customHeight="1" x14ac:dyDescent="0.3">
      <c r="B6" s="322" t="s">
        <v>60</v>
      </c>
      <c r="C6" s="323" t="s">
        <v>61</v>
      </c>
      <c r="D6" s="323"/>
      <c r="E6" s="323"/>
      <c r="F6" s="323" t="s">
        <v>62</v>
      </c>
      <c r="G6" s="323"/>
      <c r="H6" s="323"/>
      <c r="I6" s="324" t="s">
        <v>63</v>
      </c>
      <c r="J6" s="324"/>
      <c r="K6" s="324"/>
      <c r="L6" s="324"/>
      <c r="M6" s="324"/>
      <c r="N6" s="324"/>
      <c r="O6" s="324"/>
      <c r="P6" s="324"/>
      <c r="Q6" s="324"/>
      <c r="R6" s="324"/>
      <c r="S6" s="99"/>
      <c r="T6" s="325" t="s">
        <v>64</v>
      </c>
    </row>
    <row r="7" spans="2:20" ht="32.4" customHeight="1" x14ac:dyDescent="0.3">
      <c r="B7" s="322"/>
      <c r="C7" s="100" t="s">
        <v>65</v>
      </c>
      <c r="D7" s="100" t="s">
        <v>66</v>
      </c>
      <c r="E7" s="100" t="s">
        <v>58</v>
      </c>
      <c r="F7" s="100" t="s">
        <v>65</v>
      </c>
      <c r="G7" s="100" t="s">
        <v>66</v>
      </c>
      <c r="H7" s="100" t="s">
        <v>58</v>
      </c>
      <c r="I7" s="101" t="s">
        <v>67</v>
      </c>
      <c r="J7" s="100" t="s">
        <v>68</v>
      </c>
      <c r="K7" s="100" t="s">
        <v>69</v>
      </c>
      <c r="L7" s="100" t="s">
        <v>70</v>
      </c>
      <c r="M7" s="100" t="s">
        <v>71</v>
      </c>
      <c r="N7" s="100" t="s">
        <v>72</v>
      </c>
      <c r="O7" s="100" t="s">
        <v>73</v>
      </c>
      <c r="P7" s="100" t="s">
        <v>74</v>
      </c>
      <c r="Q7" s="100" t="s">
        <v>75</v>
      </c>
      <c r="R7" s="100" t="s">
        <v>76</v>
      </c>
      <c r="S7" s="100" t="s">
        <v>77</v>
      </c>
      <c r="T7" s="325"/>
    </row>
    <row r="8" spans="2:20" ht="15.6" x14ac:dyDescent="0.3">
      <c r="B8" s="102" t="s">
        <v>78</v>
      </c>
      <c r="C8" s="103">
        <v>34204</v>
      </c>
      <c r="D8" s="103">
        <v>55750</v>
      </c>
      <c r="E8" s="104">
        <f>C8+D8</f>
        <v>89954</v>
      </c>
      <c r="F8" s="105">
        <v>22283.599999999999</v>
      </c>
      <c r="G8" s="106">
        <v>56876.71</v>
      </c>
      <c r="H8" s="106">
        <f>SUM(F8:G8)</f>
        <v>79160.31</v>
      </c>
      <c r="I8" s="106">
        <v>0</v>
      </c>
      <c r="J8" s="107">
        <v>0</v>
      </c>
      <c r="K8" s="108">
        <v>5587</v>
      </c>
      <c r="L8" s="108">
        <v>15048</v>
      </c>
      <c r="M8" s="108">
        <v>25001</v>
      </c>
      <c r="N8" s="108">
        <v>14866</v>
      </c>
      <c r="O8" s="108">
        <v>4492</v>
      </c>
      <c r="P8" s="108">
        <v>198</v>
      </c>
      <c r="Q8" s="107">
        <v>0</v>
      </c>
      <c r="R8" s="107">
        <v>0</v>
      </c>
      <c r="S8" s="107">
        <v>0</v>
      </c>
      <c r="T8" s="108">
        <f>I8+J8+K8+L8+M8+N8+O8+P8+R8</f>
        <v>65192</v>
      </c>
    </row>
    <row r="9" spans="2:20" ht="15.6" x14ac:dyDescent="0.3">
      <c r="B9" s="102" t="s">
        <v>79</v>
      </c>
      <c r="C9" s="103">
        <v>90</v>
      </c>
      <c r="D9" s="109">
        <v>23807.75</v>
      </c>
      <c r="E9" s="110">
        <f>SUM(C9:D9)</f>
        <v>23897.75</v>
      </c>
      <c r="F9" s="105">
        <v>40</v>
      </c>
      <c r="G9" s="106">
        <v>22334.45</v>
      </c>
      <c r="H9" s="106">
        <f>SUM(F9:G9)</f>
        <v>22374.45</v>
      </c>
      <c r="I9" s="106">
        <v>0</v>
      </c>
      <c r="J9" s="26">
        <v>125.83</v>
      </c>
      <c r="K9" s="107">
        <v>853.25</v>
      </c>
      <c r="L9" s="108">
        <v>5638.96</v>
      </c>
      <c r="M9" s="108">
        <v>26422</v>
      </c>
      <c r="N9" s="108">
        <v>0</v>
      </c>
      <c r="O9" s="108">
        <v>0</v>
      </c>
      <c r="P9" s="108">
        <v>0</v>
      </c>
      <c r="Q9" s="107">
        <v>0</v>
      </c>
      <c r="R9" s="107">
        <v>0</v>
      </c>
      <c r="S9" s="107">
        <v>0</v>
      </c>
      <c r="T9" s="108">
        <f>I9+J9+K9+L9+M9+N9+O9+P9+R9</f>
        <v>33040.04</v>
      </c>
    </row>
    <row r="10" spans="2:20" ht="15.6" x14ac:dyDescent="0.3">
      <c r="B10" s="102" t="s">
        <v>80</v>
      </c>
      <c r="C10" s="109">
        <v>150.13999999999999</v>
      </c>
      <c r="D10" s="109">
        <v>3956.34</v>
      </c>
      <c r="E10" s="110">
        <f>SUM(C10:D10)</f>
        <v>4106.4800000000005</v>
      </c>
      <c r="F10" s="105">
        <v>113.26</v>
      </c>
      <c r="G10" s="106">
        <v>2737.95</v>
      </c>
      <c r="H10" s="106">
        <f>SUM(F10:G10)</f>
        <v>2851.21</v>
      </c>
      <c r="I10" s="106">
        <v>0</v>
      </c>
      <c r="J10" s="26">
        <v>70.69</v>
      </c>
      <c r="K10" s="26">
        <v>224.95</v>
      </c>
      <c r="L10" s="26">
        <v>771.63</v>
      </c>
      <c r="M10" s="26">
        <v>475.92</v>
      </c>
      <c r="N10" s="26">
        <v>502.54</v>
      </c>
      <c r="O10" s="108">
        <v>0</v>
      </c>
      <c r="P10" s="108">
        <v>0</v>
      </c>
      <c r="Q10" s="107">
        <v>0</v>
      </c>
      <c r="R10" s="107">
        <v>0</v>
      </c>
      <c r="S10" s="107">
        <v>0</v>
      </c>
      <c r="T10" s="108">
        <f>I10+J10+K10+L10+M10+N10+O10+P10+R10</f>
        <v>2045.73</v>
      </c>
    </row>
    <row r="11" spans="2:20" ht="15.6" x14ac:dyDescent="0.3">
      <c r="B11" s="102" t="s">
        <v>81</v>
      </c>
      <c r="C11" s="109">
        <v>2292</v>
      </c>
      <c r="D11" s="109">
        <v>0</v>
      </c>
      <c r="E11" s="110">
        <f>SUM(C11:D11)</f>
        <v>2292</v>
      </c>
      <c r="F11" s="105">
        <v>2785.16</v>
      </c>
      <c r="G11" s="106">
        <v>0</v>
      </c>
      <c r="H11" s="106">
        <f>SUM(F11:G11)</f>
        <v>2785.16</v>
      </c>
      <c r="I11" s="106">
        <v>0</v>
      </c>
      <c r="J11" s="107">
        <v>0</v>
      </c>
      <c r="K11" s="108">
        <v>0</v>
      </c>
      <c r="L11" s="108">
        <v>0</v>
      </c>
      <c r="M11" s="108">
        <v>2249.31</v>
      </c>
      <c r="N11" s="26">
        <v>557.03</v>
      </c>
      <c r="O11" s="108">
        <v>0</v>
      </c>
      <c r="P11" s="108">
        <v>0</v>
      </c>
      <c r="Q11" s="107">
        <v>0</v>
      </c>
      <c r="R11" s="107">
        <v>0</v>
      </c>
      <c r="S11" s="107">
        <v>0</v>
      </c>
      <c r="T11" s="108">
        <f>R11+P11+O11+N11+M11+L11+K11+J11+I11</f>
        <v>2806.34</v>
      </c>
    </row>
    <row r="12" spans="2:20" ht="15.6" x14ac:dyDescent="0.3">
      <c r="B12" s="102" t="s">
        <v>82</v>
      </c>
      <c r="C12" s="106">
        <v>1741.64</v>
      </c>
      <c r="D12" s="106">
        <v>34967.360000000001</v>
      </c>
      <c r="E12" s="106">
        <v>36709</v>
      </c>
      <c r="F12" s="111">
        <v>609.57000000000005</v>
      </c>
      <c r="G12" s="106">
        <v>24944.3</v>
      </c>
      <c r="H12" s="105">
        <v>25553.88</v>
      </c>
      <c r="I12" s="106">
        <v>89.62</v>
      </c>
      <c r="J12" s="26">
        <v>622.54</v>
      </c>
      <c r="K12" s="108">
        <v>2470.33</v>
      </c>
      <c r="L12" s="108">
        <v>15312.57</v>
      </c>
      <c r="M12" s="108">
        <v>5288.26</v>
      </c>
      <c r="N12" s="108">
        <v>1483.33</v>
      </c>
      <c r="O12" s="108">
        <v>1099.5219999999999</v>
      </c>
      <c r="P12" s="108">
        <v>0</v>
      </c>
      <c r="Q12" s="107">
        <v>0</v>
      </c>
      <c r="R12" s="107">
        <v>0</v>
      </c>
      <c r="S12" s="107">
        <v>0</v>
      </c>
      <c r="T12" s="108">
        <f>I12+J12+K12+L12+M12+N12+O12+P12+R12</f>
        <v>26366.172000000002</v>
      </c>
    </row>
    <row r="13" spans="2:20" ht="15.6" x14ac:dyDescent="0.3">
      <c r="B13" s="102" t="s">
        <v>83</v>
      </c>
      <c r="C13" s="112">
        <v>7010</v>
      </c>
      <c r="D13" s="113">
        <v>61766.32</v>
      </c>
      <c r="E13" s="110">
        <f>SUM(C13:D13)</f>
        <v>68776.320000000007</v>
      </c>
      <c r="F13" s="105">
        <v>2804</v>
      </c>
      <c r="G13" s="106">
        <v>62696</v>
      </c>
      <c r="H13" s="106">
        <f>SUM(F13:G13)</f>
        <v>65500</v>
      </c>
      <c r="I13" s="106">
        <v>0</v>
      </c>
      <c r="J13" s="107">
        <v>866.4</v>
      </c>
      <c r="K13" s="108">
        <v>6536.87</v>
      </c>
      <c r="L13" s="108">
        <v>18719.93</v>
      </c>
      <c r="M13" s="108">
        <v>15765.67</v>
      </c>
      <c r="N13" s="108">
        <v>12911.59</v>
      </c>
      <c r="O13" s="108">
        <v>7194.22</v>
      </c>
      <c r="P13" s="108">
        <v>4494.12</v>
      </c>
      <c r="Q13" s="108">
        <v>2809.6</v>
      </c>
      <c r="R13" s="108">
        <v>1503.9</v>
      </c>
      <c r="S13" s="108">
        <v>137.66999999999999</v>
      </c>
      <c r="T13" s="108">
        <f>S13+R13+Q13+P13+O13+N13+M13+L13+K13+J13+I13</f>
        <v>70939.97</v>
      </c>
    </row>
    <row r="14" spans="2:20" s="98" customFormat="1" ht="15.6" x14ac:dyDescent="0.3">
      <c r="B14" s="102" t="s">
        <v>84</v>
      </c>
      <c r="C14" s="114">
        <v>21600</v>
      </c>
      <c r="D14" s="112">
        <v>222652</v>
      </c>
      <c r="E14" s="104">
        <f>SUM(C14:D14)</f>
        <v>244252</v>
      </c>
      <c r="F14" s="105">
        <v>8245.9</v>
      </c>
      <c r="G14" s="106">
        <v>158826.13</v>
      </c>
      <c r="H14" s="106">
        <f>SUM(F14:G14)</f>
        <v>167072.03</v>
      </c>
      <c r="I14" s="106">
        <v>0</v>
      </c>
      <c r="J14" s="115">
        <v>0</v>
      </c>
      <c r="K14" s="115">
        <v>10911.61</v>
      </c>
      <c r="L14" s="115">
        <v>26501.68</v>
      </c>
      <c r="M14" s="115">
        <v>41141.26</v>
      </c>
      <c r="N14" s="115">
        <v>24185.48</v>
      </c>
      <c r="O14" s="116">
        <v>1174.72</v>
      </c>
      <c r="P14" s="115">
        <v>3664.03</v>
      </c>
      <c r="Q14" s="117">
        <v>0</v>
      </c>
      <c r="R14" s="117">
        <v>0</v>
      </c>
      <c r="S14" s="117">
        <v>0</v>
      </c>
      <c r="T14" s="115">
        <f>I14+J14+K14+L14+M14+N14+O14+P14+R14</f>
        <v>107578.78</v>
      </c>
    </row>
    <row r="15" spans="2:20" s="98" customFormat="1" ht="15.6" x14ac:dyDescent="0.3">
      <c r="B15" s="102" t="s">
        <v>85</v>
      </c>
      <c r="C15" s="118">
        <v>35572</v>
      </c>
      <c r="D15" s="118">
        <v>15003</v>
      </c>
      <c r="E15" s="104">
        <f>SUM(C15:D15)</f>
        <v>50575</v>
      </c>
      <c r="F15" s="105">
        <v>14228.8</v>
      </c>
      <c r="G15" s="106">
        <v>12385.17</v>
      </c>
      <c r="H15" s="106">
        <f>SUM(F15:G15)</f>
        <v>26613.97</v>
      </c>
      <c r="I15" s="106">
        <v>0</v>
      </c>
      <c r="J15" s="117">
        <v>0</v>
      </c>
      <c r="K15" s="115">
        <v>2950.74</v>
      </c>
      <c r="L15" s="115">
        <v>9350.6</v>
      </c>
      <c r="M15" s="115">
        <v>5400.8</v>
      </c>
      <c r="N15" s="115">
        <v>5023.8</v>
      </c>
      <c r="O15" s="115">
        <v>0</v>
      </c>
      <c r="P15" s="115">
        <v>0</v>
      </c>
      <c r="Q15" s="117">
        <v>0</v>
      </c>
      <c r="R15" s="117">
        <v>0</v>
      </c>
      <c r="S15" s="117">
        <v>0</v>
      </c>
      <c r="T15" s="115">
        <f>I15+J15+K15+L15+M15+N15+O15+P15+R15</f>
        <v>22725.94</v>
      </c>
    </row>
    <row r="16" spans="2:20" ht="29.25" customHeight="1" x14ac:dyDescent="0.3">
      <c r="B16" s="119" t="s">
        <v>86</v>
      </c>
      <c r="C16" s="103">
        <v>32450</v>
      </c>
      <c r="D16" s="103">
        <v>0</v>
      </c>
      <c r="E16" s="120">
        <f>SUM(C16:D16)</f>
        <v>32450</v>
      </c>
      <c r="F16" s="105">
        <v>45202</v>
      </c>
      <c r="G16" s="121">
        <v>0</v>
      </c>
      <c r="H16" s="121">
        <v>45202</v>
      </c>
      <c r="I16" s="122">
        <v>0</v>
      </c>
      <c r="J16" s="107">
        <v>0</v>
      </c>
      <c r="K16" s="107">
        <v>0</v>
      </c>
      <c r="L16" s="108">
        <v>0</v>
      </c>
      <c r="M16" s="108">
        <v>35344</v>
      </c>
      <c r="N16" s="108">
        <v>7040.12</v>
      </c>
      <c r="O16" s="108">
        <v>2603</v>
      </c>
      <c r="P16" s="108">
        <v>80</v>
      </c>
      <c r="Q16" s="107">
        <v>0</v>
      </c>
      <c r="R16" s="107">
        <v>0</v>
      </c>
      <c r="S16" s="107">
        <v>0</v>
      </c>
      <c r="T16" s="108">
        <f>I16+J16+K16+L16+M16+N16+O16+P16+R16</f>
        <v>45067.12</v>
      </c>
    </row>
    <row r="17" spans="1:20" ht="15.6" x14ac:dyDescent="0.3">
      <c r="A17" s="123"/>
      <c r="B17" s="102" t="s">
        <v>87</v>
      </c>
      <c r="C17" s="112">
        <v>25000</v>
      </c>
      <c r="D17" s="112">
        <v>133555</v>
      </c>
      <c r="E17" s="104">
        <f>SUM(C17:D17)</f>
        <v>158555</v>
      </c>
      <c r="F17" s="105">
        <v>10000</v>
      </c>
      <c r="G17" s="106">
        <v>130000</v>
      </c>
      <c r="H17" s="106">
        <f>SUM(F17:G17)</f>
        <v>140000</v>
      </c>
      <c r="I17" s="106">
        <v>0</v>
      </c>
      <c r="J17" s="107">
        <v>0</v>
      </c>
      <c r="K17" s="108">
        <v>5016.01</v>
      </c>
      <c r="L17" s="108">
        <v>17259.73</v>
      </c>
      <c r="M17" s="108">
        <v>28518.15</v>
      </c>
      <c r="N17" s="108">
        <v>23086.83</v>
      </c>
      <c r="O17" s="108">
        <v>12171.5</v>
      </c>
      <c r="P17" s="108">
        <v>12725.57</v>
      </c>
      <c r="Q17" s="107">
        <v>544</v>
      </c>
      <c r="R17" s="107">
        <v>0</v>
      </c>
      <c r="S17" s="107">
        <v>0</v>
      </c>
      <c r="T17" s="108">
        <f>R17+Q17+P17+O17+N17+M17+L17+K17+J17+I17</f>
        <v>99321.79</v>
      </c>
    </row>
    <row r="18" spans="1:20" s="34" customFormat="1" ht="24" customHeight="1" x14ac:dyDescent="0.35">
      <c r="B18" s="124" t="s">
        <v>5</v>
      </c>
      <c r="C18" s="125">
        <f>SUM(C8:C17)</f>
        <v>160109.78</v>
      </c>
      <c r="D18" s="125">
        <f>SUM(D8:D17)</f>
        <v>551457.77</v>
      </c>
      <c r="E18" s="125">
        <f t="shared" ref="E18" si="0">C18+D18</f>
        <v>711567.55</v>
      </c>
      <c r="F18" s="126">
        <f t="shared" ref="F18:O18" si="1">SUM(F8:F17)</f>
        <v>106312.29</v>
      </c>
      <c r="G18" s="126">
        <f t="shared" si="1"/>
        <v>470800.71</v>
      </c>
      <c r="H18" s="126">
        <f t="shared" si="1"/>
        <v>577113.01</v>
      </c>
      <c r="I18" s="126">
        <f t="shared" si="1"/>
        <v>89.62</v>
      </c>
      <c r="J18" s="126">
        <f t="shared" si="1"/>
        <v>1685.46</v>
      </c>
      <c r="K18" s="126">
        <f t="shared" si="1"/>
        <v>34550.76</v>
      </c>
      <c r="L18" s="126">
        <f t="shared" si="1"/>
        <v>108603.1</v>
      </c>
      <c r="M18" s="127">
        <f t="shared" si="1"/>
        <v>185606.37000000002</v>
      </c>
      <c r="N18" s="127">
        <f t="shared" si="1"/>
        <v>89656.72</v>
      </c>
      <c r="O18" s="127">
        <f t="shared" si="1"/>
        <v>28734.962</v>
      </c>
      <c r="P18" s="127">
        <f>SUM(P8:P17)</f>
        <v>21161.72</v>
      </c>
      <c r="Q18" s="127">
        <f>SUM(Q8:Q17)</f>
        <v>3353.6</v>
      </c>
      <c r="R18" s="127">
        <f>SUM(R8:R17)</f>
        <v>1503.9</v>
      </c>
      <c r="S18" s="127">
        <f>SUM(S8:S17)</f>
        <v>137.66999999999999</v>
      </c>
      <c r="T18" s="128">
        <f>S18+R18+Q18+P18+O18+N18+M18+L18+K18+J18+I18</f>
        <v>475083.88200000004</v>
      </c>
    </row>
    <row r="19" spans="1:20" ht="15.6" x14ac:dyDescent="0.3">
      <c r="B19" s="129"/>
      <c r="C19" s="129"/>
      <c r="D19" s="129"/>
      <c r="E19" s="130"/>
      <c r="G19" s="131"/>
      <c r="H19" s="131"/>
    </row>
    <row r="20" spans="1:20" ht="15.6" x14ac:dyDescent="0.3">
      <c r="B20" s="132"/>
      <c r="E20" s="133"/>
      <c r="M20" s="134"/>
      <c r="O20" s="134"/>
      <c r="P20" s="134"/>
      <c r="Q20" s="134"/>
    </row>
    <row r="21" spans="1:20" x14ac:dyDescent="0.3">
      <c r="O21" s="134"/>
    </row>
    <row r="38" spans="2:6" ht="15.6" x14ac:dyDescent="0.3">
      <c r="B38" s="320"/>
      <c r="C38" s="320"/>
      <c r="E38" s="320"/>
      <c r="F38" s="320"/>
    </row>
  </sheetData>
  <mergeCells count="8">
    <mergeCell ref="B38:C38"/>
    <mergeCell ref="E38:F38"/>
    <mergeCell ref="B5:T5"/>
    <mergeCell ref="B6:B7"/>
    <mergeCell ref="C6:E6"/>
    <mergeCell ref="F6:H6"/>
    <mergeCell ref="I6:R6"/>
    <mergeCell ref="T6:T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0920-B2C1-4C1C-A117-85C18F4F37B2}">
  <dimension ref="B7:I40"/>
  <sheetViews>
    <sheetView topLeftCell="B1" zoomScale="78" zoomScaleNormal="78" workbookViewId="0">
      <selection activeCell="B1" sqref="B1"/>
    </sheetView>
  </sheetViews>
  <sheetFormatPr baseColWidth="10" defaultColWidth="8.88671875" defaultRowHeight="14.4" x14ac:dyDescent="0.3"/>
  <cols>
    <col min="2" max="2" width="39.88671875" customWidth="1"/>
    <col min="3" max="3" width="35.109375" customWidth="1"/>
    <col min="4" max="4" width="17.109375" customWidth="1"/>
    <col min="5" max="5" width="41.332031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7" spans="2:9" ht="18" x14ac:dyDescent="0.35">
      <c r="B7" s="326" t="s">
        <v>37</v>
      </c>
      <c r="C7" s="326"/>
      <c r="D7" s="326"/>
      <c r="E7" s="326"/>
      <c r="F7" s="326"/>
      <c r="G7" s="326"/>
      <c r="H7" s="326"/>
      <c r="I7" s="326"/>
    </row>
    <row r="8" spans="2:9" ht="16.2" thickBot="1" x14ac:dyDescent="0.35">
      <c r="B8" s="327" t="s">
        <v>38</v>
      </c>
      <c r="C8" s="327"/>
      <c r="D8" s="327"/>
      <c r="E8" s="327"/>
      <c r="F8" s="327"/>
      <c r="G8" s="327"/>
      <c r="H8" s="327"/>
      <c r="I8" s="327"/>
    </row>
    <row r="9" spans="2:9" ht="16.2" thickBot="1" x14ac:dyDescent="0.35">
      <c r="B9" s="328" t="s">
        <v>39</v>
      </c>
      <c r="C9" s="328"/>
      <c r="D9" s="328"/>
      <c r="E9" s="328"/>
      <c r="F9" s="328"/>
      <c r="G9" s="328"/>
      <c r="H9" s="328"/>
      <c r="I9" s="328"/>
    </row>
    <row r="10" spans="2:9" ht="15" thickBot="1" x14ac:dyDescent="0.35">
      <c r="B10" s="56"/>
      <c r="C10" s="56"/>
      <c r="D10" s="56"/>
      <c r="E10" s="56"/>
      <c r="F10" s="56"/>
      <c r="G10" s="56"/>
      <c r="H10" s="56"/>
      <c r="I10" s="56"/>
    </row>
    <row r="11" spans="2:9" ht="16.2" thickBot="1" x14ac:dyDescent="0.35">
      <c r="B11" s="329" t="s">
        <v>40</v>
      </c>
      <c r="C11" s="328"/>
      <c r="D11" s="328"/>
      <c r="E11" s="328"/>
      <c r="F11" s="328"/>
      <c r="G11" s="328"/>
      <c r="H11" s="328"/>
      <c r="I11" s="330"/>
    </row>
    <row r="12" spans="2:9" s="34" customFormat="1" ht="15" thickBot="1" x14ac:dyDescent="0.35">
      <c r="B12" s="57"/>
      <c r="C12" s="58" t="s">
        <v>41</v>
      </c>
      <c r="D12" s="59" t="s">
        <v>42</v>
      </c>
      <c r="E12" s="60" t="s">
        <v>43</v>
      </c>
      <c r="F12" s="59" t="s">
        <v>44</v>
      </c>
      <c r="G12" s="61" t="s">
        <v>45</v>
      </c>
      <c r="H12" s="62" t="s">
        <v>46</v>
      </c>
      <c r="I12" s="59" t="s">
        <v>5</v>
      </c>
    </row>
    <row r="13" spans="2:9" ht="16.2" thickBot="1" x14ac:dyDescent="0.35">
      <c r="B13" s="63">
        <v>1</v>
      </c>
      <c r="C13" s="64" t="s">
        <v>47</v>
      </c>
      <c r="D13" s="65">
        <v>0</v>
      </c>
      <c r="E13" s="66"/>
      <c r="F13" s="66"/>
      <c r="G13" s="65">
        <v>0</v>
      </c>
      <c r="H13" s="65">
        <v>0</v>
      </c>
      <c r="I13" s="67">
        <f>G13+H13</f>
        <v>0</v>
      </c>
    </row>
    <row r="14" spans="2:9" ht="16.2" thickBot="1" x14ac:dyDescent="0.35">
      <c r="B14" s="68">
        <v>2</v>
      </c>
      <c r="C14" s="64" t="s">
        <v>48</v>
      </c>
      <c r="D14" s="65">
        <v>0</v>
      </c>
      <c r="E14" s="66"/>
      <c r="F14" s="66"/>
      <c r="G14" s="65">
        <v>0</v>
      </c>
      <c r="H14" s="65">
        <v>0</v>
      </c>
      <c r="I14" s="67">
        <f t="shared" ref="I14:I23" si="0">G14+H14</f>
        <v>0</v>
      </c>
    </row>
    <row r="15" spans="2:9" ht="16.2" thickBot="1" x14ac:dyDescent="0.35">
      <c r="B15" s="68">
        <v>3</v>
      </c>
      <c r="C15" s="64" t="s">
        <v>49</v>
      </c>
      <c r="D15" s="65">
        <v>4</v>
      </c>
      <c r="E15" s="66"/>
      <c r="F15" s="66"/>
      <c r="G15" s="65">
        <v>4</v>
      </c>
      <c r="H15" s="65">
        <v>0</v>
      </c>
      <c r="I15" s="67">
        <f t="shared" si="0"/>
        <v>4</v>
      </c>
    </row>
    <row r="16" spans="2:9" ht="16.2" thickBot="1" x14ac:dyDescent="0.35">
      <c r="B16" s="68">
        <v>4</v>
      </c>
      <c r="C16" s="69" t="s">
        <v>50</v>
      </c>
      <c r="D16" s="65">
        <v>0</v>
      </c>
      <c r="E16" s="66"/>
      <c r="F16" s="70"/>
      <c r="G16" s="65">
        <v>0</v>
      </c>
      <c r="H16" s="65">
        <v>0</v>
      </c>
      <c r="I16" s="67">
        <f t="shared" si="0"/>
        <v>0</v>
      </c>
    </row>
    <row r="17" spans="2:9" ht="30.75" customHeight="1" thickBot="1" x14ac:dyDescent="0.35">
      <c r="B17" s="71">
        <v>5</v>
      </c>
      <c r="C17" s="72" t="s">
        <v>51</v>
      </c>
      <c r="D17" s="65">
        <v>0</v>
      </c>
      <c r="E17" s="66"/>
      <c r="F17" s="65"/>
      <c r="G17" s="65">
        <v>0</v>
      </c>
      <c r="H17" s="65">
        <v>0</v>
      </c>
      <c r="I17" s="67">
        <f t="shared" si="0"/>
        <v>0</v>
      </c>
    </row>
    <row r="18" spans="2:9" ht="33" customHeight="1" thickBot="1" x14ac:dyDescent="0.35">
      <c r="B18" s="73">
        <v>6</v>
      </c>
      <c r="C18" s="74" t="s">
        <v>52</v>
      </c>
      <c r="D18" s="65">
        <v>0</v>
      </c>
      <c r="E18" s="66"/>
      <c r="F18" s="66"/>
      <c r="G18" s="65"/>
      <c r="H18" s="65"/>
      <c r="I18" s="67">
        <f t="shared" si="0"/>
        <v>0</v>
      </c>
    </row>
    <row r="19" spans="2:9" ht="18" customHeight="1" thickBot="1" x14ac:dyDescent="0.35">
      <c r="B19" s="73">
        <v>7</v>
      </c>
      <c r="C19" s="75" t="s">
        <v>53</v>
      </c>
      <c r="D19" s="65">
        <v>0</v>
      </c>
      <c r="E19" s="66">
        <v>0</v>
      </c>
      <c r="F19" s="66"/>
      <c r="G19" s="76">
        <v>0</v>
      </c>
      <c r="H19" s="65">
        <v>0</v>
      </c>
      <c r="I19" s="67">
        <f t="shared" si="0"/>
        <v>0</v>
      </c>
    </row>
    <row r="20" spans="2:9" ht="21" customHeight="1" thickBot="1" x14ac:dyDescent="0.35">
      <c r="B20" s="77">
        <v>8</v>
      </c>
      <c r="C20" s="78" t="s">
        <v>54</v>
      </c>
      <c r="D20" s="79">
        <v>0</v>
      </c>
      <c r="E20" s="80"/>
      <c r="F20" s="81"/>
      <c r="G20" s="82">
        <v>0</v>
      </c>
      <c r="H20" s="83">
        <v>0</v>
      </c>
      <c r="I20" s="67">
        <f t="shared" si="0"/>
        <v>0</v>
      </c>
    </row>
    <row r="21" spans="2:9" ht="35.25" customHeight="1" thickBot="1" x14ac:dyDescent="0.35">
      <c r="B21" s="77">
        <v>9</v>
      </c>
      <c r="C21" s="84" t="s">
        <v>55</v>
      </c>
      <c r="D21" s="85">
        <v>0</v>
      </c>
      <c r="E21" s="81">
        <v>0</v>
      </c>
      <c r="F21" s="86">
        <v>1</v>
      </c>
      <c r="G21" s="79">
        <v>1</v>
      </c>
      <c r="H21" s="87">
        <v>0</v>
      </c>
      <c r="I21" s="67">
        <v>1</v>
      </c>
    </row>
    <row r="22" spans="2:9" ht="34.5" customHeight="1" thickBot="1" x14ac:dyDescent="0.35">
      <c r="B22" s="88">
        <v>10</v>
      </c>
      <c r="C22" s="84" t="s">
        <v>56</v>
      </c>
      <c r="D22" s="89">
        <v>0</v>
      </c>
      <c r="E22" s="81"/>
      <c r="F22" s="90">
        <v>0</v>
      </c>
      <c r="G22" s="82">
        <v>0</v>
      </c>
      <c r="H22" s="83">
        <v>0</v>
      </c>
      <c r="I22" s="67">
        <f t="shared" si="0"/>
        <v>0</v>
      </c>
    </row>
    <row r="23" spans="2:9" ht="18" customHeight="1" thickBot="1" x14ac:dyDescent="0.35">
      <c r="B23" s="331" t="s">
        <v>5</v>
      </c>
      <c r="C23" s="332"/>
      <c r="D23" s="91">
        <f>+D22+D21+D20+D19+D18+D17+D16+D15+D14+D13</f>
        <v>4</v>
      </c>
      <c r="E23" s="92">
        <f>SUM(E13:E22)</f>
        <v>0</v>
      </c>
      <c r="F23" s="92">
        <f>SUM(F13:F22)</f>
        <v>1</v>
      </c>
      <c r="G23" s="93">
        <f>SUM(G13:G22)</f>
        <v>5</v>
      </c>
      <c r="H23" s="92">
        <f>SUM(H13:H22)</f>
        <v>0</v>
      </c>
      <c r="I23" s="94">
        <f t="shared" si="0"/>
        <v>5</v>
      </c>
    </row>
    <row r="24" spans="2:9" ht="16.2" customHeight="1" x14ac:dyDescent="0.3">
      <c r="B24" s="95"/>
      <c r="C24" s="95"/>
      <c r="D24" s="96"/>
      <c r="E24" s="97"/>
      <c r="F24" s="97"/>
      <c r="G24" s="97"/>
      <c r="H24" s="97"/>
      <c r="I24" s="97"/>
    </row>
    <row r="40" spans="2:6" ht="15.6" x14ac:dyDescent="0.3">
      <c r="B40" s="320"/>
      <c r="C40" s="320"/>
      <c r="E40" s="320"/>
      <c r="F40" s="320"/>
    </row>
  </sheetData>
  <mergeCells count="7">
    <mergeCell ref="B40:C40"/>
    <mergeCell ref="E40:F40"/>
    <mergeCell ref="B7:I7"/>
    <mergeCell ref="B8:I8"/>
    <mergeCell ref="B9:I9"/>
    <mergeCell ref="B11:I11"/>
    <mergeCell ref="B23:C23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6008B-D5A4-4B84-87F9-5BB5FE173CE7}">
  <dimension ref="A5:AL19"/>
  <sheetViews>
    <sheetView workbookViewId="0">
      <selection activeCell="A5" sqref="A5:AL5"/>
    </sheetView>
  </sheetViews>
  <sheetFormatPr baseColWidth="10" defaultRowHeight="14.4" x14ac:dyDescent="0.3"/>
  <cols>
    <col min="1" max="1" width="4.6640625" customWidth="1"/>
    <col min="2" max="2" width="29.109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5" spans="1:38" ht="15.6" x14ac:dyDescent="0.3">
      <c r="A5" s="300" t="s">
        <v>113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</row>
    <row r="7" spans="1:38" ht="18" x14ac:dyDescent="0.35">
      <c r="B7" s="333" t="s">
        <v>101</v>
      </c>
      <c r="C7" s="333"/>
      <c r="D7" s="141" t="s">
        <v>102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</row>
    <row r="8" spans="1:38" ht="28.8" x14ac:dyDescent="0.3">
      <c r="A8" s="26" t="s">
        <v>88</v>
      </c>
      <c r="B8" s="142" t="s">
        <v>103</v>
      </c>
      <c r="C8" s="136" t="s">
        <v>89</v>
      </c>
      <c r="D8" s="143" t="s">
        <v>45</v>
      </c>
      <c r="E8" s="144" t="s">
        <v>46</v>
      </c>
      <c r="F8" s="145" t="s">
        <v>90</v>
      </c>
      <c r="G8" s="146" t="s">
        <v>91</v>
      </c>
      <c r="H8" s="143" t="s">
        <v>45</v>
      </c>
      <c r="I8" s="144" t="s">
        <v>46</v>
      </c>
      <c r="J8" s="147" t="s">
        <v>90</v>
      </c>
      <c r="K8" s="136" t="s">
        <v>92</v>
      </c>
      <c r="L8" s="143" t="s">
        <v>45</v>
      </c>
      <c r="M8" s="144" t="s">
        <v>46</v>
      </c>
      <c r="N8" s="145" t="s">
        <v>90</v>
      </c>
      <c r="O8" s="136" t="s">
        <v>93</v>
      </c>
      <c r="P8" s="143" t="s">
        <v>45</v>
      </c>
      <c r="Q8" s="144" t="s">
        <v>46</v>
      </c>
      <c r="R8" s="145" t="s">
        <v>90</v>
      </c>
      <c r="S8" s="136" t="s">
        <v>94</v>
      </c>
      <c r="T8" s="143" t="s">
        <v>45</v>
      </c>
      <c r="U8" s="144" t="s">
        <v>46</v>
      </c>
      <c r="V8" s="145" t="s">
        <v>90</v>
      </c>
      <c r="W8" s="136" t="s">
        <v>95</v>
      </c>
      <c r="X8" s="143" t="s">
        <v>45</v>
      </c>
      <c r="Y8" s="144" t="s">
        <v>46</v>
      </c>
      <c r="Z8" s="145" t="s">
        <v>90</v>
      </c>
      <c r="AA8" s="135" t="s">
        <v>96</v>
      </c>
      <c r="AB8" s="143" t="s">
        <v>45</v>
      </c>
      <c r="AC8" s="144" t="s">
        <v>46</v>
      </c>
      <c r="AD8" s="145" t="s">
        <v>90</v>
      </c>
      <c r="AE8" s="136" t="s">
        <v>97</v>
      </c>
      <c r="AF8" s="143" t="s">
        <v>45</v>
      </c>
      <c r="AG8" s="144" t="s">
        <v>46</v>
      </c>
      <c r="AH8" s="145" t="s">
        <v>90</v>
      </c>
      <c r="AI8" s="136" t="s">
        <v>98</v>
      </c>
      <c r="AJ8" s="143" t="s">
        <v>45</v>
      </c>
      <c r="AK8" s="144" t="s">
        <v>46</v>
      </c>
      <c r="AL8" s="145" t="s">
        <v>90</v>
      </c>
    </row>
    <row r="9" spans="1:38" ht="15.6" x14ac:dyDescent="0.3">
      <c r="A9" s="148">
        <v>1</v>
      </c>
      <c r="B9" s="149" t="s">
        <v>99</v>
      </c>
      <c r="C9" s="26">
        <v>163</v>
      </c>
      <c r="D9" s="26">
        <v>149</v>
      </c>
      <c r="E9" s="26">
        <v>14</v>
      </c>
      <c r="F9" s="26">
        <v>163</v>
      </c>
      <c r="G9" s="26">
        <v>72</v>
      </c>
      <c r="H9" s="26">
        <v>66</v>
      </c>
      <c r="I9" s="26">
        <v>6</v>
      </c>
      <c r="J9" s="26">
        <v>72</v>
      </c>
      <c r="K9" s="26">
        <v>133</v>
      </c>
      <c r="L9" s="26">
        <v>126</v>
      </c>
      <c r="M9" s="26">
        <v>7</v>
      </c>
      <c r="N9" s="26">
        <v>133</v>
      </c>
      <c r="O9" s="26">
        <v>18</v>
      </c>
      <c r="P9" s="26">
        <v>16</v>
      </c>
      <c r="Q9" s="26">
        <v>2</v>
      </c>
      <c r="R9" s="26">
        <v>18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2</v>
      </c>
      <c r="AJ9" s="26">
        <v>13</v>
      </c>
      <c r="AK9" s="26">
        <v>8</v>
      </c>
      <c r="AL9" s="26">
        <v>21</v>
      </c>
    </row>
    <row r="10" spans="1:38" ht="15.6" x14ac:dyDescent="0.3">
      <c r="A10" s="148">
        <v>2</v>
      </c>
      <c r="B10" s="149" t="s">
        <v>104</v>
      </c>
      <c r="C10" s="26">
        <v>279</v>
      </c>
      <c r="D10" s="26">
        <v>242</v>
      </c>
      <c r="E10" s="26">
        <v>37</v>
      </c>
      <c r="F10" s="26">
        <v>279</v>
      </c>
      <c r="G10" s="26">
        <v>24</v>
      </c>
      <c r="H10" s="26">
        <v>17</v>
      </c>
      <c r="I10" s="26">
        <v>7</v>
      </c>
      <c r="J10" s="26">
        <v>24</v>
      </c>
      <c r="K10" s="26">
        <v>249</v>
      </c>
      <c r="L10" s="26">
        <v>210</v>
      </c>
      <c r="M10" s="26">
        <v>39</v>
      </c>
      <c r="N10" s="26">
        <v>249</v>
      </c>
      <c r="O10" s="26">
        <v>13</v>
      </c>
      <c r="P10" s="26">
        <v>11</v>
      </c>
      <c r="Q10" s="26">
        <v>2</v>
      </c>
      <c r="R10" s="26">
        <v>13</v>
      </c>
      <c r="S10" s="26">
        <v>21</v>
      </c>
      <c r="T10" s="26">
        <v>95</v>
      </c>
      <c r="U10" s="26">
        <v>20</v>
      </c>
      <c r="V10" s="26">
        <v>83</v>
      </c>
      <c r="W10" s="26">
        <v>9</v>
      </c>
      <c r="X10" s="26">
        <v>35</v>
      </c>
      <c r="Y10" s="26">
        <v>12</v>
      </c>
      <c r="Z10" s="26">
        <v>47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5</v>
      </c>
      <c r="AJ10" s="26">
        <v>86</v>
      </c>
      <c r="AK10" s="26">
        <v>15</v>
      </c>
      <c r="AL10" s="26">
        <v>101</v>
      </c>
    </row>
    <row r="11" spans="1:38" ht="15.6" x14ac:dyDescent="0.3">
      <c r="A11" s="148">
        <v>3</v>
      </c>
      <c r="B11" s="149" t="s">
        <v>105</v>
      </c>
      <c r="C11" s="26">
        <v>301</v>
      </c>
      <c r="D11" s="26">
        <v>266</v>
      </c>
      <c r="E11" s="26">
        <v>35</v>
      </c>
      <c r="F11" s="26">
        <v>301</v>
      </c>
      <c r="G11" s="26">
        <v>232</v>
      </c>
      <c r="H11" s="26">
        <v>202</v>
      </c>
      <c r="I11" s="26">
        <v>30</v>
      </c>
      <c r="J11" s="26">
        <v>232</v>
      </c>
      <c r="K11" s="26">
        <v>177</v>
      </c>
      <c r="L11" s="26">
        <v>156</v>
      </c>
      <c r="M11" s="26">
        <v>21</v>
      </c>
      <c r="N11" s="26">
        <v>177</v>
      </c>
      <c r="O11" s="26">
        <v>28</v>
      </c>
      <c r="P11" s="26">
        <v>26</v>
      </c>
      <c r="Q11" s="26">
        <v>2</v>
      </c>
      <c r="R11" s="26">
        <v>28</v>
      </c>
      <c r="S11" s="26">
        <v>73</v>
      </c>
      <c r="T11" s="26">
        <v>175</v>
      </c>
      <c r="U11" s="26">
        <v>17</v>
      </c>
      <c r="V11" s="26">
        <v>192</v>
      </c>
      <c r="W11" s="26">
        <v>70</v>
      </c>
      <c r="X11" s="26">
        <v>163</v>
      </c>
      <c r="Y11" s="26">
        <v>22</v>
      </c>
      <c r="Z11" s="26">
        <v>185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</row>
    <row r="12" spans="1:38" ht="15.6" x14ac:dyDescent="0.3">
      <c r="A12" s="148">
        <v>4</v>
      </c>
      <c r="B12" s="149" t="s">
        <v>106</v>
      </c>
      <c r="C12" s="26">
        <v>265</v>
      </c>
      <c r="D12" s="26">
        <v>233</v>
      </c>
      <c r="E12" s="26">
        <v>32</v>
      </c>
      <c r="F12" s="26">
        <v>265</v>
      </c>
      <c r="G12" s="26">
        <v>72</v>
      </c>
      <c r="H12" s="26">
        <v>61</v>
      </c>
      <c r="I12" s="26">
        <v>11</v>
      </c>
      <c r="J12" s="26">
        <v>72</v>
      </c>
      <c r="K12" s="26">
        <v>138</v>
      </c>
      <c r="L12" s="26">
        <v>120</v>
      </c>
      <c r="M12" s="26">
        <v>18</v>
      </c>
      <c r="N12" s="26">
        <v>138</v>
      </c>
      <c r="O12" s="26">
        <v>14</v>
      </c>
      <c r="P12" s="26">
        <v>12</v>
      </c>
      <c r="Q12" s="26">
        <v>2</v>
      </c>
      <c r="R12" s="26">
        <v>14</v>
      </c>
      <c r="S12" s="26">
        <v>15</v>
      </c>
      <c r="T12" s="26">
        <v>42</v>
      </c>
      <c r="U12" s="26">
        <v>5</v>
      </c>
      <c r="V12" s="26">
        <v>47</v>
      </c>
      <c r="W12" s="26">
        <v>4</v>
      </c>
      <c r="X12" s="26">
        <v>9</v>
      </c>
      <c r="Y12" s="26">
        <v>4</v>
      </c>
      <c r="Z12" s="26">
        <v>13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5</v>
      </c>
      <c r="AJ12" s="26">
        <v>44</v>
      </c>
      <c r="AK12" s="26">
        <v>8</v>
      </c>
      <c r="AL12" s="26">
        <v>52</v>
      </c>
    </row>
    <row r="13" spans="1:38" ht="15.6" x14ac:dyDescent="0.3">
      <c r="A13" s="148">
        <v>5</v>
      </c>
      <c r="B13" s="149" t="s">
        <v>107</v>
      </c>
      <c r="C13" s="26">
        <v>136</v>
      </c>
      <c r="D13" s="26">
        <v>107</v>
      </c>
      <c r="E13" s="26">
        <v>29</v>
      </c>
      <c r="F13" s="26">
        <v>136</v>
      </c>
      <c r="G13" s="26">
        <v>28</v>
      </c>
      <c r="H13" s="26">
        <v>33</v>
      </c>
      <c r="I13" s="26">
        <v>11</v>
      </c>
      <c r="J13" s="26">
        <v>42</v>
      </c>
      <c r="K13" s="26">
        <v>64</v>
      </c>
      <c r="L13" s="26">
        <v>53</v>
      </c>
      <c r="M13" s="26">
        <v>11</v>
      </c>
      <c r="N13" s="26">
        <v>64</v>
      </c>
      <c r="O13" s="26">
        <v>40</v>
      </c>
      <c r="P13" s="26">
        <v>38</v>
      </c>
      <c r="Q13" s="26">
        <v>2</v>
      </c>
      <c r="R13" s="26">
        <v>40</v>
      </c>
      <c r="S13" s="26">
        <v>3</v>
      </c>
      <c r="T13" s="26">
        <v>13</v>
      </c>
      <c r="U13" s="26">
        <v>3</v>
      </c>
      <c r="V13" s="26">
        <v>11</v>
      </c>
      <c r="W13" s="26">
        <v>3</v>
      </c>
      <c r="X13" s="26">
        <v>10</v>
      </c>
      <c r="Y13" s="26">
        <v>12</v>
      </c>
      <c r="Z13" s="26">
        <v>22</v>
      </c>
      <c r="AA13" s="26">
        <v>1</v>
      </c>
      <c r="AB13" s="26">
        <v>4</v>
      </c>
      <c r="AC13" s="26">
        <v>10</v>
      </c>
      <c r="AD13" s="26">
        <v>14</v>
      </c>
      <c r="AE13" s="26">
        <v>0</v>
      </c>
      <c r="AF13" s="26">
        <v>0</v>
      </c>
      <c r="AG13" s="26">
        <v>0</v>
      </c>
      <c r="AH13" s="26">
        <v>0</v>
      </c>
      <c r="AI13" s="26">
        <v>1</v>
      </c>
      <c r="AJ13" s="26">
        <v>5</v>
      </c>
      <c r="AK13" s="26">
        <v>2</v>
      </c>
      <c r="AL13" s="26">
        <v>7</v>
      </c>
    </row>
    <row r="14" spans="1:38" ht="15.6" x14ac:dyDescent="0.3">
      <c r="A14" s="148">
        <v>6</v>
      </c>
      <c r="B14" s="149" t="s">
        <v>108</v>
      </c>
      <c r="C14" s="26">
        <v>11</v>
      </c>
      <c r="D14" s="26">
        <v>10</v>
      </c>
      <c r="E14" s="26">
        <v>1</v>
      </c>
      <c r="F14" s="26">
        <v>11</v>
      </c>
      <c r="G14" s="26">
        <v>8</v>
      </c>
      <c r="H14" s="26">
        <v>7</v>
      </c>
      <c r="I14" s="26">
        <v>1</v>
      </c>
      <c r="J14" s="26">
        <v>8</v>
      </c>
      <c r="K14" s="26">
        <v>12</v>
      </c>
      <c r="L14" s="26">
        <v>11</v>
      </c>
      <c r="M14" s="26">
        <v>1</v>
      </c>
      <c r="N14" s="26">
        <v>12</v>
      </c>
      <c r="O14" s="26">
        <v>0</v>
      </c>
      <c r="P14" s="26">
        <v>0</v>
      </c>
      <c r="Q14" s="26">
        <v>0</v>
      </c>
      <c r="R14" s="26">
        <v>0</v>
      </c>
      <c r="S14" s="26">
        <v>2</v>
      </c>
      <c r="T14" s="26">
        <v>7</v>
      </c>
      <c r="U14" s="26">
        <v>1</v>
      </c>
      <c r="V14" s="26">
        <v>8</v>
      </c>
      <c r="W14" s="26">
        <v>2</v>
      </c>
      <c r="X14" s="26">
        <v>5</v>
      </c>
      <c r="Y14" s="26">
        <v>1</v>
      </c>
      <c r="Z14" s="26">
        <v>6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</row>
    <row r="15" spans="1:38" ht="15.6" x14ac:dyDescent="0.3">
      <c r="A15" s="148">
        <v>7</v>
      </c>
      <c r="B15" s="149" t="s">
        <v>109</v>
      </c>
      <c r="C15" s="26">
        <v>102</v>
      </c>
      <c r="D15" s="26">
        <v>94</v>
      </c>
      <c r="E15" s="26">
        <v>8</v>
      </c>
      <c r="F15" s="26">
        <v>102</v>
      </c>
      <c r="G15" s="26">
        <v>12</v>
      </c>
      <c r="H15" s="26">
        <v>9</v>
      </c>
      <c r="I15" s="26">
        <v>3</v>
      </c>
      <c r="J15" s="26">
        <v>12</v>
      </c>
      <c r="K15" s="26">
        <v>55</v>
      </c>
      <c r="L15" s="26">
        <v>50</v>
      </c>
      <c r="M15" s="26">
        <v>5</v>
      </c>
      <c r="N15" s="26">
        <v>55</v>
      </c>
      <c r="O15" s="26">
        <v>29</v>
      </c>
      <c r="P15" s="26">
        <v>28</v>
      </c>
      <c r="Q15" s="26">
        <v>1</v>
      </c>
      <c r="R15" s="26">
        <v>29</v>
      </c>
      <c r="S15" s="26">
        <v>5</v>
      </c>
      <c r="T15" s="26">
        <v>16</v>
      </c>
      <c r="U15" s="26">
        <v>5</v>
      </c>
      <c r="V15" s="26">
        <v>21</v>
      </c>
      <c r="W15" s="26">
        <v>6</v>
      </c>
      <c r="X15" s="26">
        <v>15</v>
      </c>
      <c r="Y15" s="26">
        <v>3</v>
      </c>
      <c r="Z15" s="26">
        <v>18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2</v>
      </c>
      <c r="AJ15" s="26">
        <v>18</v>
      </c>
      <c r="AK15" s="26">
        <v>2</v>
      </c>
      <c r="AL15" s="26">
        <v>20</v>
      </c>
    </row>
    <row r="16" spans="1:38" ht="15.6" x14ac:dyDescent="0.3">
      <c r="A16" s="148">
        <v>8</v>
      </c>
      <c r="B16" s="149" t="s">
        <v>110</v>
      </c>
      <c r="C16" s="26">
        <v>188</v>
      </c>
      <c r="D16" s="26">
        <v>136</v>
      </c>
      <c r="E16" s="26">
        <v>22</v>
      </c>
      <c r="F16" s="26">
        <v>158</v>
      </c>
      <c r="G16" s="26">
        <v>56</v>
      </c>
      <c r="H16" s="26">
        <v>42</v>
      </c>
      <c r="I16" s="26">
        <v>14</v>
      </c>
      <c r="J16" s="26">
        <v>56</v>
      </c>
      <c r="K16" s="26">
        <v>167</v>
      </c>
      <c r="L16" s="26">
        <v>141</v>
      </c>
      <c r="M16" s="26">
        <v>26</v>
      </c>
      <c r="N16" s="26">
        <v>167</v>
      </c>
      <c r="O16" s="26">
        <v>67</v>
      </c>
      <c r="P16" s="26">
        <v>56</v>
      </c>
      <c r="Q16" s="26">
        <v>11</v>
      </c>
      <c r="R16" s="26">
        <v>67</v>
      </c>
      <c r="S16" s="26">
        <v>16</v>
      </c>
      <c r="T16" s="26">
        <v>59</v>
      </c>
      <c r="U16" s="26">
        <v>13</v>
      </c>
      <c r="V16" s="26">
        <v>72</v>
      </c>
      <c r="W16" s="26">
        <v>8</v>
      </c>
      <c r="X16" s="26">
        <v>17</v>
      </c>
      <c r="Y16" s="26">
        <v>5</v>
      </c>
      <c r="Z16" s="26">
        <v>22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8</v>
      </c>
      <c r="AJ16" s="26">
        <v>76</v>
      </c>
      <c r="AK16" s="26">
        <v>12</v>
      </c>
      <c r="AL16" s="26">
        <v>88</v>
      </c>
    </row>
    <row r="17" spans="1:38" ht="15.6" x14ac:dyDescent="0.3">
      <c r="A17" s="148">
        <v>9</v>
      </c>
      <c r="B17" s="149" t="s">
        <v>111</v>
      </c>
      <c r="C17" s="26">
        <v>300</v>
      </c>
      <c r="D17" s="26">
        <v>256</v>
      </c>
      <c r="E17" s="26">
        <v>25</v>
      </c>
      <c r="F17" s="26">
        <v>281</v>
      </c>
      <c r="G17" s="26">
        <v>21</v>
      </c>
      <c r="H17" s="26">
        <v>19</v>
      </c>
      <c r="I17" s="26">
        <v>2</v>
      </c>
      <c r="J17" s="26">
        <v>15</v>
      </c>
      <c r="K17" s="26">
        <v>162</v>
      </c>
      <c r="L17" s="26">
        <v>140</v>
      </c>
      <c r="M17" s="26">
        <v>19</v>
      </c>
      <c r="N17" s="26">
        <v>159</v>
      </c>
      <c r="O17" s="26">
        <v>14</v>
      </c>
      <c r="P17" s="26">
        <v>10</v>
      </c>
      <c r="Q17" s="26">
        <v>4</v>
      </c>
      <c r="R17" s="26">
        <v>14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</row>
    <row r="18" spans="1:38" ht="15.6" x14ac:dyDescent="0.3">
      <c r="A18" s="148">
        <v>10</v>
      </c>
      <c r="B18" s="149" t="s">
        <v>112</v>
      </c>
      <c r="C18" s="26">
        <v>237</v>
      </c>
      <c r="D18" s="26">
        <v>192</v>
      </c>
      <c r="E18" s="26">
        <v>40</v>
      </c>
      <c r="F18" s="26">
        <v>232</v>
      </c>
      <c r="G18" s="26">
        <v>24</v>
      </c>
      <c r="H18" s="26">
        <v>20</v>
      </c>
      <c r="I18" s="26">
        <v>3</v>
      </c>
      <c r="J18" s="26">
        <v>23</v>
      </c>
      <c r="K18" s="26">
        <v>176</v>
      </c>
      <c r="L18" s="26">
        <v>139</v>
      </c>
      <c r="M18" s="26">
        <v>34</v>
      </c>
      <c r="N18" s="26">
        <v>173</v>
      </c>
      <c r="O18" s="26">
        <v>91</v>
      </c>
      <c r="P18" s="26">
        <v>75</v>
      </c>
      <c r="Q18" s="26">
        <v>13</v>
      </c>
      <c r="R18" s="26">
        <v>88</v>
      </c>
      <c r="S18" s="26">
        <v>10</v>
      </c>
      <c r="T18" s="26">
        <v>43</v>
      </c>
      <c r="U18" s="26">
        <v>3</v>
      </c>
      <c r="V18" s="26">
        <v>49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3</v>
      </c>
      <c r="AJ18" s="26">
        <v>31</v>
      </c>
      <c r="AK18" s="26">
        <v>6</v>
      </c>
      <c r="AL18" s="26">
        <v>37</v>
      </c>
    </row>
    <row r="19" spans="1:38" s="7" customFormat="1" ht="15.6" x14ac:dyDescent="0.3">
      <c r="A19" s="23"/>
      <c r="B19" s="23" t="s">
        <v>5</v>
      </c>
      <c r="C19" s="151">
        <f>SUM(C9:C18)</f>
        <v>1982</v>
      </c>
      <c r="D19" s="151">
        <f t="shared" ref="D19:AL19" si="0">SUM(D9:D18)</f>
        <v>1685</v>
      </c>
      <c r="E19" s="151">
        <f t="shared" si="0"/>
        <v>243</v>
      </c>
      <c r="F19" s="151">
        <f t="shared" si="0"/>
        <v>1928</v>
      </c>
      <c r="G19" s="151">
        <f t="shared" si="0"/>
        <v>549</v>
      </c>
      <c r="H19" s="151">
        <f t="shared" si="0"/>
        <v>476</v>
      </c>
      <c r="I19" s="151">
        <f t="shared" si="0"/>
        <v>88</v>
      </c>
      <c r="J19" s="151">
        <f t="shared" si="0"/>
        <v>556</v>
      </c>
      <c r="K19" s="151">
        <f t="shared" si="0"/>
        <v>1333</v>
      </c>
      <c r="L19" s="151">
        <f t="shared" si="0"/>
        <v>1146</v>
      </c>
      <c r="M19" s="151">
        <f t="shared" si="0"/>
        <v>181</v>
      </c>
      <c r="N19" s="151">
        <f t="shared" si="0"/>
        <v>1327</v>
      </c>
      <c r="O19" s="151">
        <f t="shared" si="0"/>
        <v>314</v>
      </c>
      <c r="P19" s="151">
        <f t="shared" si="0"/>
        <v>272</v>
      </c>
      <c r="Q19" s="151">
        <f t="shared" si="0"/>
        <v>39</v>
      </c>
      <c r="R19" s="151">
        <f t="shared" si="0"/>
        <v>311</v>
      </c>
      <c r="S19" s="151">
        <f t="shared" si="0"/>
        <v>145</v>
      </c>
      <c r="T19" s="151">
        <f t="shared" si="0"/>
        <v>450</v>
      </c>
      <c r="U19" s="151">
        <f t="shared" si="0"/>
        <v>67</v>
      </c>
      <c r="V19" s="151">
        <f t="shared" si="0"/>
        <v>483</v>
      </c>
      <c r="W19" s="151">
        <f t="shared" si="0"/>
        <v>102</v>
      </c>
      <c r="X19" s="151">
        <f t="shared" si="0"/>
        <v>254</v>
      </c>
      <c r="Y19" s="151">
        <f t="shared" si="0"/>
        <v>59</v>
      </c>
      <c r="Z19" s="151">
        <f t="shared" si="0"/>
        <v>313</v>
      </c>
      <c r="AA19" s="151">
        <f t="shared" si="0"/>
        <v>1</v>
      </c>
      <c r="AB19" s="151">
        <f t="shared" si="0"/>
        <v>4</v>
      </c>
      <c r="AC19" s="151">
        <f t="shared" si="0"/>
        <v>10</v>
      </c>
      <c r="AD19" s="151">
        <f t="shared" si="0"/>
        <v>14</v>
      </c>
      <c r="AE19" s="151">
        <f t="shared" si="0"/>
        <v>0</v>
      </c>
      <c r="AF19" s="151">
        <f t="shared" si="0"/>
        <v>0</v>
      </c>
      <c r="AG19" s="151">
        <f t="shared" si="0"/>
        <v>0</v>
      </c>
      <c r="AH19" s="151">
        <f t="shared" si="0"/>
        <v>0</v>
      </c>
      <c r="AI19" s="151">
        <f t="shared" si="0"/>
        <v>26</v>
      </c>
      <c r="AJ19" s="151">
        <f t="shared" si="0"/>
        <v>273</v>
      </c>
      <c r="AK19" s="151">
        <f t="shared" si="0"/>
        <v>53</v>
      </c>
      <c r="AL19" s="151">
        <f t="shared" si="0"/>
        <v>326</v>
      </c>
    </row>
  </sheetData>
  <mergeCells count="2">
    <mergeCell ref="B7:C7"/>
    <mergeCell ref="A5:AL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3B0C-4C09-4241-9006-DD09A35E0ACC}">
  <dimension ref="A4:M21"/>
  <sheetViews>
    <sheetView workbookViewId="0">
      <selection activeCell="A4" sqref="A4:M4"/>
    </sheetView>
  </sheetViews>
  <sheetFormatPr baseColWidth="10" defaultColWidth="11.5546875" defaultRowHeight="15.6" x14ac:dyDescent="0.3"/>
  <cols>
    <col min="1" max="1" width="28.77734375" style="8" customWidth="1"/>
    <col min="2" max="4" width="11.5546875" style="8"/>
    <col min="5" max="5" width="11.5546875" style="7"/>
    <col min="6" max="8" width="11.5546875" style="8"/>
    <col min="9" max="9" width="11.5546875" style="7"/>
    <col min="10" max="10" width="12.5546875" style="8" customWidth="1"/>
    <col min="11" max="12" width="11.5546875" style="8"/>
    <col min="13" max="13" width="11.5546875" style="7"/>
    <col min="14" max="16384" width="11.5546875" style="8"/>
  </cols>
  <sheetData>
    <row r="4" spans="1:13" ht="15" x14ac:dyDescent="0.25">
      <c r="A4" s="334" t="s">
        <v>113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</row>
    <row r="5" spans="1:13" ht="1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3">
      <c r="A7" s="152">
        <v>45838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s="22" customFormat="1" x14ac:dyDescent="0.3">
      <c r="A8" s="142" t="s">
        <v>103</v>
      </c>
      <c r="B8" s="153" t="s">
        <v>114</v>
      </c>
      <c r="C8" s="154" t="s">
        <v>45</v>
      </c>
      <c r="D8" s="155" t="s">
        <v>46</v>
      </c>
      <c r="E8" s="156" t="s">
        <v>90</v>
      </c>
      <c r="F8" s="153" t="s">
        <v>115</v>
      </c>
      <c r="G8" s="154" t="s">
        <v>45</v>
      </c>
      <c r="H8" s="155" t="s">
        <v>46</v>
      </c>
      <c r="I8" s="156" t="s">
        <v>90</v>
      </c>
      <c r="J8" s="153" t="s">
        <v>116</v>
      </c>
      <c r="K8" s="154" t="s">
        <v>45</v>
      </c>
      <c r="L8" s="155" t="s">
        <v>46</v>
      </c>
      <c r="M8" s="156" t="s">
        <v>90</v>
      </c>
    </row>
    <row r="9" spans="1:13" x14ac:dyDescent="0.3">
      <c r="A9" s="149" t="s">
        <v>99</v>
      </c>
      <c r="B9" s="28"/>
      <c r="C9" s="28"/>
      <c r="D9" s="28"/>
      <c r="E9" s="157"/>
      <c r="F9" s="28"/>
      <c r="G9" s="28"/>
      <c r="H9" s="28"/>
      <c r="I9" s="157"/>
      <c r="J9" s="28"/>
      <c r="K9" s="28"/>
      <c r="L9" s="28"/>
      <c r="M9" s="158"/>
    </row>
    <row r="10" spans="1:13" x14ac:dyDescent="0.3">
      <c r="A10" s="149" t="s">
        <v>104</v>
      </c>
      <c r="B10" s="28">
        <v>0</v>
      </c>
      <c r="C10" s="28">
        <v>0</v>
      </c>
      <c r="D10" s="28">
        <v>0</v>
      </c>
      <c r="E10" s="157">
        <v>0</v>
      </c>
      <c r="F10" s="28">
        <v>6</v>
      </c>
      <c r="G10" s="28">
        <v>109</v>
      </c>
      <c r="H10" s="28">
        <v>8</v>
      </c>
      <c r="I10" s="157">
        <v>117</v>
      </c>
      <c r="J10" s="28">
        <v>5</v>
      </c>
      <c r="K10" s="28">
        <v>48</v>
      </c>
      <c r="L10" s="28">
        <v>3</v>
      </c>
      <c r="M10" s="158">
        <v>51</v>
      </c>
    </row>
    <row r="11" spans="1:13" x14ac:dyDescent="0.3">
      <c r="A11" s="149" t="s">
        <v>105</v>
      </c>
      <c r="B11" s="28"/>
      <c r="C11" s="28"/>
      <c r="D11" s="28"/>
      <c r="E11" s="157"/>
      <c r="F11" s="28">
        <v>2</v>
      </c>
      <c r="G11" s="28">
        <v>47</v>
      </c>
      <c r="H11" s="28">
        <v>7</v>
      </c>
      <c r="I11" s="157">
        <v>54</v>
      </c>
      <c r="J11" s="28">
        <v>1</v>
      </c>
      <c r="K11" s="28">
        <v>27</v>
      </c>
      <c r="L11" s="28">
        <v>3</v>
      </c>
      <c r="M11" s="158">
        <v>30</v>
      </c>
    </row>
    <row r="12" spans="1:13" x14ac:dyDescent="0.3">
      <c r="A12" s="149" t="s">
        <v>106</v>
      </c>
      <c r="B12" s="28">
        <v>1</v>
      </c>
      <c r="C12" s="28">
        <v>19</v>
      </c>
      <c r="D12" s="28">
        <v>3</v>
      </c>
      <c r="E12" s="157">
        <v>22</v>
      </c>
      <c r="F12" s="28">
        <v>0</v>
      </c>
      <c r="G12" s="28">
        <v>0</v>
      </c>
      <c r="H12" s="28">
        <v>0</v>
      </c>
      <c r="I12" s="157">
        <v>0</v>
      </c>
      <c r="J12" s="28">
        <v>4</v>
      </c>
      <c r="K12" s="28">
        <v>36</v>
      </c>
      <c r="L12" s="28">
        <v>11</v>
      </c>
      <c r="M12" s="158">
        <v>47</v>
      </c>
    </row>
    <row r="13" spans="1:13" x14ac:dyDescent="0.3">
      <c r="A13" s="149" t="s">
        <v>107</v>
      </c>
      <c r="B13" s="159">
        <v>0</v>
      </c>
      <c r="C13" s="159">
        <v>0</v>
      </c>
      <c r="D13" s="159">
        <v>0</v>
      </c>
      <c r="E13" s="157">
        <v>0</v>
      </c>
      <c r="F13" s="138">
        <v>2</v>
      </c>
      <c r="G13" s="138">
        <v>13</v>
      </c>
      <c r="H13" s="138">
        <v>3</v>
      </c>
      <c r="I13" s="157">
        <v>16</v>
      </c>
      <c r="J13" s="138">
        <v>1</v>
      </c>
      <c r="K13" s="138">
        <v>5</v>
      </c>
      <c r="L13" s="138">
        <v>8</v>
      </c>
      <c r="M13" s="158">
        <v>13</v>
      </c>
    </row>
    <row r="14" spans="1:13" x14ac:dyDescent="0.3">
      <c r="A14" s="149" t="s">
        <v>108</v>
      </c>
      <c r="B14" s="28"/>
      <c r="C14" s="28"/>
      <c r="D14" s="28"/>
      <c r="E14" s="157"/>
      <c r="F14" s="28"/>
      <c r="G14" s="28"/>
      <c r="H14" s="28"/>
      <c r="I14" s="157"/>
      <c r="J14" s="28"/>
      <c r="K14" s="28"/>
      <c r="L14" s="28"/>
      <c r="M14" s="158"/>
    </row>
    <row r="15" spans="1:13" x14ac:dyDescent="0.3">
      <c r="A15" s="149" t="s">
        <v>109</v>
      </c>
      <c r="B15" s="28"/>
      <c r="C15" s="28"/>
      <c r="D15" s="28"/>
      <c r="E15" s="157"/>
      <c r="F15" s="28"/>
      <c r="G15" s="28"/>
      <c r="H15" s="28"/>
      <c r="I15" s="157"/>
      <c r="J15" s="28"/>
      <c r="K15" s="28"/>
      <c r="L15" s="28"/>
      <c r="M15" s="158"/>
    </row>
    <row r="16" spans="1:13" x14ac:dyDescent="0.3">
      <c r="A16" s="149" t="s">
        <v>110</v>
      </c>
      <c r="B16" s="28">
        <v>0</v>
      </c>
      <c r="C16" s="28">
        <v>0</v>
      </c>
      <c r="D16" s="28">
        <v>0</v>
      </c>
      <c r="E16" s="157">
        <v>0</v>
      </c>
      <c r="F16" s="28">
        <v>1</v>
      </c>
      <c r="G16" s="28">
        <v>10</v>
      </c>
      <c r="H16" s="28">
        <v>2</v>
      </c>
      <c r="I16" s="157">
        <v>12</v>
      </c>
      <c r="J16" s="28">
        <v>3</v>
      </c>
      <c r="K16" s="28">
        <v>28</v>
      </c>
      <c r="L16" s="28">
        <v>5</v>
      </c>
      <c r="M16" s="158">
        <v>33</v>
      </c>
    </row>
    <row r="17" spans="1:13" x14ac:dyDescent="0.3">
      <c r="A17" s="149" t="s">
        <v>111</v>
      </c>
      <c r="B17" s="28"/>
      <c r="C17" s="28"/>
      <c r="D17" s="28"/>
      <c r="E17" s="157">
        <f t="shared" ref="E17:E19" si="0">+C17+D17</f>
        <v>0</v>
      </c>
      <c r="F17" s="28">
        <v>1</v>
      </c>
      <c r="G17" s="28">
        <v>18</v>
      </c>
      <c r="H17" s="28">
        <v>3</v>
      </c>
      <c r="I17" s="157">
        <v>21</v>
      </c>
      <c r="J17" s="28"/>
      <c r="K17" s="28"/>
      <c r="L17" s="28"/>
      <c r="M17" s="158"/>
    </row>
    <row r="18" spans="1:13" x14ac:dyDescent="0.3">
      <c r="A18" s="149" t="s">
        <v>112</v>
      </c>
      <c r="B18" s="28">
        <v>0</v>
      </c>
      <c r="C18" s="28">
        <v>0</v>
      </c>
      <c r="D18" s="28">
        <v>0</v>
      </c>
      <c r="E18" s="157">
        <v>0</v>
      </c>
      <c r="F18" s="28">
        <v>0</v>
      </c>
      <c r="G18" s="28">
        <v>0</v>
      </c>
      <c r="H18" s="28">
        <v>0</v>
      </c>
      <c r="I18" s="157">
        <v>0</v>
      </c>
      <c r="J18" s="28">
        <v>1</v>
      </c>
      <c r="K18" s="28">
        <v>23</v>
      </c>
      <c r="L18" s="28">
        <v>4</v>
      </c>
      <c r="M18" s="158">
        <v>27</v>
      </c>
    </row>
    <row r="19" spans="1:13" x14ac:dyDescent="0.3">
      <c r="A19" s="149" t="s">
        <v>117</v>
      </c>
      <c r="B19" s="28"/>
      <c r="C19" s="28"/>
      <c r="D19" s="28"/>
      <c r="E19" s="157">
        <f t="shared" si="0"/>
        <v>0</v>
      </c>
      <c r="F19" s="28"/>
      <c r="G19" s="28"/>
      <c r="H19" s="28"/>
      <c r="I19" s="157"/>
      <c r="J19" s="28"/>
      <c r="K19" s="28"/>
      <c r="L19" s="28"/>
      <c r="M19" s="158"/>
    </row>
    <row r="20" spans="1:13" s="7" customFormat="1" ht="18" x14ac:dyDescent="0.35">
      <c r="A20" s="160" t="s">
        <v>5</v>
      </c>
      <c r="B20" s="161">
        <f>SUM(B9:B19)</f>
        <v>1</v>
      </c>
      <c r="C20" s="161">
        <f t="shared" ref="C20:M20" si="1">SUM(C9:C19)</f>
        <v>19</v>
      </c>
      <c r="D20" s="161">
        <f t="shared" si="1"/>
        <v>3</v>
      </c>
      <c r="E20" s="161">
        <f t="shared" si="1"/>
        <v>22</v>
      </c>
      <c r="F20" s="161">
        <f t="shared" si="1"/>
        <v>12</v>
      </c>
      <c r="G20" s="161">
        <f t="shared" si="1"/>
        <v>197</v>
      </c>
      <c r="H20" s="161">
        <f t="shared" si="1"/>
        <v>23</v>
      </c>
      <c r="I20" s="161">
        <f t="shared" si="1"/>
        <v>220</v>
      </c>
      <c r="J20" s="161">
        <f t="shared" si="1"/>
        <v>15</v>
      </c>
      <c r="K20" s="161">
        <f t="shared" si="1"/>
        <v>167</v>
      </c>
      <c r="L20" s="161">
        <f t="shared" si="1"/>
        <v>34</v>
      </c>
      <c r="M20" s="161">
        <f t="shared" si="1"/>
        <v>201</v>
      </c>
    </row>
    <row r="21" spans="1:13" x14ac:dyDescent="0.3">
      <c r="A21" s="8" t="s">
        <v>118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223E-6FE0-4740-BE79-4CD4C4767F4D}">
  <dimension ref="A4:E39"/>
  <sheetViews>
    <sheetView workbookViewId="0"/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8.6640625" customWidth="1"/>
  </cols>
  <sheetData>
    <row r="4" spans="1:3" ht="24" customHeight="1" x14ac:dyDescent="0.35">
      <c r="A4" s="279" t="s">
        <v>314</v>
      </c>
      <c r="B4" s="279"/>
      <c r="C4" s="279"/>
    </row>
    <row r="5" spans="1:3" ht="24" customHeight="1" x14ac:dyDescent="0.3">
      <c r="A5" s="281" t="s">
        <v>346</v>
      </c>
      <c r="B5" s="281"/>
      <c r="C5" s="281"/>
    </row>
    <row r="7" spans="1:3" ht="30" customHeight="1" x14ac:dyDescent="0.3">
      <c r="A7" s="282" t="s">
        <v>88</v>
      </c>
      <c r="B7" s="282" t="s">
        <v>315</v>
      </c>
      <c r="C7" s="136" t="s">
        <v>316</v>
      </c>
    </row>
    <row r="8" spans="1:3" ht="30" customHeight="1" x14ac:dyDescent="0.3">
      <c r="A8" s="283">
        <v>1</v>
      </c>
      <c r="B8" s="284" t="s">
        <v>317</v>
      </c>
      <c r="C8" s="283">
        <v>0</v>
      </c>
    </row>
    <row r="9" spans="1:3" ht="30" customHeight="1" x14ac:dyDescent="0.3">
      <c r="A9" s="283">
        <v>2</v>
      </c>
      <c r="B9" s="284" t="s">
        <v>318</v>
      </c>
      <c r="C9" s="283">
        <v>0</v>
      </c>
    </row>
    <row r="10" spans="1:3" ht="30" customHeight="1" x14ac:dyDescent="0.3">
      <c r="A10" s="283">
        <v>3</v>
      </c>
      <c r="B10" s="284" t="s">
        <v>319</v>
      </c>
      <c r="C10" s="283">
        <v>0</v>
      </c>
    </row>
    <row r="11" spans="1:3" ht="30" customHeight="1" x14ac:dyDescent="0.3">
      <c r="A11" s="283">
        <v>4</v>
      </c>
      <c r="B11" s="284" t="s">
        <v>320</v>
      </c>
      <c r="C11" s="285">
        <v>0</v>
      </c>
    </row>
    <row r="12" spans="1:3" ht="30" customHeight="1" x14ac:dyDescent="0.3">
      <c r="A12" s="283">
        <v>5</v>
      </c>
      <c r="B12" s="284" t="s">
        <v>321</v>
      </c>
      <c r="C12" s="283">
        <v>0</v>
      </c>
    </row>
    <row r="13" spans="1:3" ht="30" customHeight="1" x14ac:dyDescent="0.3">
      <c r="A13" s="283">
        <v>6</v>
      </c>
      <c r="B13" s="284" t="s">
        <v>322</v>
      </c>
      <c r="C13" s="283">
        <v>29</v>
      </c>
    </row>
    <row r="15" spans="1:3" ht="18" x14ac:dyDescent="0.35">
      <c r="A15" s="279" t="s">
        <v>323</v>
      </c>
      <c r="B15" s="279"/>
      <c r="C15" s="280"/>
    </row>
    <row r="17" spans="1:5" x14ac:dyDescent="0.3">
      <c r="A17" s="136" t="s">
        <v>88</v>
      </c>
      <c r="B17" s="286" t="s">
        <v>315</v>
      </c>
      <c r="C17" s="287" t="s">
        <v>316</v>
      </c>
    </row>
    <row r="18" spans="1:5" ht="15.6" x14ac:dyDescent="0.3">
      <c r="A18" s="283">
        <v>1</v>
      </c>
      <c r="B18" s="288" t="s">
        <v>324</v>
      </c>
      <c r="C18" s="289">
        <v>11</v>
      </c>
    </row>
    <row r="19" spans="1:5" ht="15.6" x14ac:dyDescent="0.3">
      <c r="A19" s="283">
        <v>2</v>
      </c>
      <c r="B19" s="288" t="s">
        <v>325</v>
      </c>
      <c r="C19" s="289">
        <v>11</v>
      </c>
    </row>
    <row r="20" spans="1:5" ht="15.6" x14ac:dyDescent="0.3">
      <c r="A20" s="283">
        <v>3</v>
      </c>
      <c r="B20" s="288" t="s">
        <v>326</v>
      </c>
      <c r="C20" s="289">
        <v>11</v>
      </c>
    </row>
    <row r="21" spans="1:5" ht="15.6" x14ac:dyDescent="0.3">
      <c r="A21" s="283">
        <v>4</v>
      </c>
      <c r="B21" s="288" t="s">
        <v>327</v>
      </c>
      <c r="C21" s="289">
        <v>11</v>
      </c>
    </row>
    <row r="22" spans="1:5" ht="15.6" x14ac:dyDescent="0.3">
      <c r="A22" s="283">
        <v>5</v>
      </c>
      <c r="B22" s="288" t="s">
        <v>328</v>
      </c>
      <c r="C22" s="290">
        <v>0</v>
      </c>
    </row>
    <row r="23" spans="1:5" ht="15.6" x14ac:dyDescent="0.3">
      <c r="A23" s="283">
        <v>6</v>
      </c>
      <c r="B23" s="288" t="s">
        <v>329</v>
      </c>
      <c r="C23" s="289">
        <v>11</v>
      </c>
    </row>
    <row r="24" spans="1:5" ht="28.8" x14ac:dyDescent="0.3">
      <c r="A24" s="283">
        <v>7</v>
      </c>
      <c r="B24" s="288" t="s">
        <v>330</v>
      </c>
      <c r="C24" s="291">
        <v>1197</v>
      </c>
    </row>
    <row r="25" spans="1:5" ht="28.8" x14ac:dyDescent="0.3">
      <c r="A25" s="283">
        <v>8</v>
      </c>
      <c r="B25" s="288" t="s">
        <v>331</v>
      </c>
      <c r="C25" s="289">
        <v>0</v>
      </c>
    </row>
    <row r="27" spans="1:5" ht="15.6" x14ac:dyDescent="0.3">
      <c r="A27" s="340" t="s">
        <v>345</v>
      </c>
      <c r="B27" s="340"/>
      <c r="C27" s="340"/>
      <c r="D27" s="340"/>
      <c r="E27" s="340"/>
    </row>
    <row r="28" spans="1:5" x14ac:dyDescent="0.3">
      <c r="A28" s="292"/>
      <c r="C28" s="335" t="s">
        <v>332</v>
      </c>
      <c r="D28" s="336"/>
      <c r="E28" s="337"/>
    </row>
    <row r="29" spans="1:5" x14ac:dyDescent="0.3">
      <c r="A29" s="136" t="s">
        <v>88</v>
      </c>
      <c r="B29" s="136" t="s">
        <v>315</v>
      </c>
      <c r="C29" s="293" t="s">
        <v>333</v>
      </c>
      <c r="D29" s="293" t="s">
        <v>334</v>
      </c>
      <c r="E29" s="293" t="s">
        <v>58</v>
      </c>
    </row>
    <row r="30" spans="1:5" ht="28.8" x14ac:dyDescent="0.3">
      <c r="A30" s="283">
        <v>1</v>
      </c>
      <c r="B30" s="284" t="s">
        <v>335</v>
      </c>
      <c r="C30" s="285">
        <v>14</v>
      </c>
      <c r="D30" s="24">
        <v>71</v>
      </c>
      <c r="E30" s="24">
        <f>SUM(C30:D30)</f>
        <v>85</v>
      </c>
    </row>
    <row r="31" spans="1:5" ht="28.8" x14ac:dyDescent="0.3">
      <c r="A31" s="283">
        <v>2</v>
      </c>
      <c r="B31" s="284" t="s">
        <v>336</v>
      </c>
      <c r="C31" s="285">
        <v>14</v>
      </c>
      <c r="D31" s="24">
        <v>71</v>
      </c>
      <c r="E31" s="24">
        <f t="shared" ref="E31:E39" si="0">SUM(C31:D31)</f>
        <v>85</v>
      </c>
    </row>
    <row r="32" spans="1:5" ht="28.8" x14ac:dyDescent="0.3">
      <c r="A32" s="283">
        <v>3</v>
      </c>
      <c r="B32" s="284" t="s">
        <v>337</v>
      </c>
      <c r="C32" s="285">
        <v>14</v>
      </c>
      <c r="D32" s="24">
        <v>71</v>
      </c>
      <c r="E32" s="24">
        <f t="shared" si="0"/>
        <v>85</v>
      </c>
    </row>
    <row r="33" spans="1:5" ht="28.8" x14ac:dyDescent="0.3">
      <c r="A33" s="283">
        <v>4</v>
      </c>
      <c r="B33" s="284" t="s">
        <v>338</v>
      </c>
      <c r="C33" s="285">
        <v>1</v>
      </c>
      <c r="D33" s="24">
        <v>0</v>
      </c>
      <c r="E33" s="24">
        <f t="shared" si="0"/>
        <v>1</v>
      </c>
    </row>
    <row r="34" spans="1:5" ht="28.8" x14ac:dyDescent="0.3">
      <c r="A34" s="283">
        <v>5</v>
      </c>
      <c r="B34" s="284" t="s">
        <v>339</v>
      </c>
      <c r="C34" s="285">
        <v>14</v>
      </c>
      <c r="D34" s="24">
        <v>54</v>
      </c>
      <c r="E34" s="24">
        <f t="shared" si="0"/>
        <v>68</v>
      </c>
    </row>
    <row r="35" spans="1:5" x14ac:dyDescent="0.3">
      <c r="A35" s="283">
        <v>6</v>
      </c>
      <c r="B35" s="284" t="s">
        <v>340</v>
      </c>
      <c r="C35" s="338">
        <v>0</v>
      </c>
      <c r="D35" s="339"/>
      <c r="E35" s="24">
        <f t="shared" si="0"/>
        <v>0</v>
      </c>
    </row>
    <row r="36" spans="1:5" x14ac:dyDescent="0.3">
      <c r="A36" s="283">
        <v>7</v>
      </c>
      <c r="B36" s="284" t="s">
        <v>341</v>
      </c>
      <c r="C36" s="294">
        <v>1734.14</v>
      </c>
      <c r="D36" s="295">
        <v>19586.03</v>
      </c>
      <c r="E36" s="296">
        <f t="shared" si="0"/>
        <v>21320.17</v>
      </c>
    </row>
    <row r="37" spans="1:5" ht="28.8" x14ac:dyDescent="0.3">
      <c r="A37" s="283">
        <v>8</v>
      </c>
      <c r="B37" s="284" t="s">
        <v>342</v>
      </c>
      <c r="C37" s="294">
        <v>743490.37</v>
      </c>
      <c r="D37" s="297">
        <v>8065971.8799999999</v>
      </c>
      <c r="E37" s="298">
        <f t="shared" si="0"/>
        <v>8809462.25</v>
      </c>
    </row>
    <row r="38" spans="1:5" x14ac:dyDescent="0.3">
      <c r="A38" s="283">
        <v>9</v>
      </c>
      <c r="B38" s="284" t="s">
        <v>343</v>
      </c>
      <c r="C38" s="338">
        <v>0</v>
      </c>
      <c r="D38" s="339"/>
      <c r="E38" s="24">
        <f t="shared" si="0"/>
        <v>0</v>
      </c>
    </row>
    <row r="39" spans="1:5" x14ac:dyDescent="0.3">
      <c r="A39" s="299">
        <v>10</v>
      </c>
      <c r="B39" s="284" t="s">
        <v>344</v>
      </c>
      <c r="C39" s="338">
        <v>0</v>
      </c>
      <c r="D39" s="339"/>
      <c r="E39" s="24">
        <f t="shared" si="0"/>
        <v>0</v>
      </c>
    </row>
  </sheetData>
  <mergeCells count="5">
    <mergeCell ref="C28:E28"/>
    <mergeCell ref="C35:D35"/>
    <mergeCell ref="C38:D38"/>
    <mergeCell ref="C39:D39"/>
    <mergeCell ref="A27:E27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DFB3-8D33-4D83-B4F3-B0D8B33E970C}">
  <dimension ref="A3:Z81"/>
  <sheetViews>
    <sheetView workbookViewId="0">
      <selection activeCell="Q32" sqref="Q32"/>
    </sheetView>
  </sheetViews>
  <sheetFormatPr baseColWidth="10" defaultColWidth="11.5546875" defaultRowHeight="14.4" x14ac:dyDescent="0.3"/>
  <cols>
    <col min="1" max="1" width="5.6640625" customWidth="1"/>
    <col min="2" max="2" width="29.88671875" customWidth="1"/>
    <col min="4" max="5" width="7.5546875" customWidth="1"/>
    <col min="6" max="6" width="9.109375" customWidth="1"/>
    <col min="7" max="7" width="15.109375" customWidth="1"/>
    <col min="8" max="8" width="8.33203125" customWidth="1"/>
    <col min="9" max="9" width="7.88671875" customWidth="1"/>
    <col min="10" max="10" width="9.5546875" customWidth="1"/>
    <col min="12" max="12" width="8.44140625" customWidth="1"/>
    <col min="13" max="13" width="8.33203125" customWidth="1"/>
    <col min="14" max="14" width="9.21875" customWidth="1"/>
    <col min="16" max="16" width="8.44140625" customWidth="1"/>
    <col min="17" max="17" width="8.21875" customWidth="1"/>
    <col min="18" max="18" width="8.88671875" customWidth="1"/>
    <col min="19" max="19" width="13.44140625" customWidth="1"/>
    <col min="20" max="20" width="7.6640625" customWidth="1"/>
    <col min="21" max="21" width="7.33203125" customWidth="1"/>
    <col min="22" max="22" width="8.6640625" customWidth="1"/>
    <col min="24" max="24" width="8" customWidth="1"/>
    <col min="25" max="25" width="7.33203125" customWidth="1"/>
    <col min="26" max="26" width="9.5546875" customWidth="1"/>
  </cols>
  <sheetData>
    <row r="3" spans="1:26" ht="18" x14ac:dyDescent="0.35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</row>
    <row r="4" spans="1:26" ht="18" x14ac:dyDescent="0.3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8" x14ac:dyDescent="0.35">
      <c r="A5" s="326" t="s">
        <v>119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</row>
    <row r="6" spans="1:26" x14ac:dyDescent="0.3">
      <c r="A6" s="351" t="s">
        <v>120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</row>
    <row r="7" spans="1:26" ht="18" x14ac:dyDescent="0.35">
      <c r="A7" s="34"/>
      <c r="B7" s="162" t="s">
        <v>121</v>
      </c>
    </row>
    <row r="8" spans="1:26" ht="42.6" customHeight="1" x14ac:dyDescent="0.3">
      <c r="A8" s="163" t="s">
        <v>122</v>
      </c>
      <c r="B8" s="164" t="s">
        <v>33</v>
      </c>
      <c r="C8" s="165" t="s">
        <v>98</v>
      </c>
      <c r="D8" s="166" t="s">
        <v>45</v>
      </c>
      <c r="E8" s="167" t="s">
        <v>46</v>
      </c>
      <c r="F8" s="168" t="s">
        <v>123</v>
      </c>
      <c r="G8" s="165" t="s">
        <v>124</v>
      </c>
      <c r="H8" s="166" t="s">
        <v>45</v>
      </c>
      <c r="I8" s="167" t="s">
        <v>46</v>
      </c>
      <c r="J8" s="168" t="s">
        <v>123</v>
      </c>
      <c r="K8" s="165" t="s">
        <v>125</v>
      </c>
      <c r="L8" s="166" t="s">
        <v>45</v>
      </c>
      <c r="M8" s="167" t="s">
        <v>46</v>
      </c>
      <c r="N8" s="168" t="s">
        <v>123</v>
      </c>
      <c r="O8" s="165" t="s">
        <v>126</v>
      </c>
      <c r="P8" s="166" t="s">
        <v>45</v>
      </c>
      <c r="Q8" s="167" t="s">
        <v>46</v>
      </c>
      <c r="R8" s="168" t="s">
        <v>123</v>
      </c>
      <c r="S8" s="165" t="s">
        <v>127</v>
      </c>
      <c r="T8" s="166" t="s">
        <v>45</v>
      </c>
      <c r="U8" s="167" t="s">
        <v>46</v>
      </c>
      <c r="V8" s="168" t="s">
        <v>123</v>
      </c>
      <c r="W8" s="165" t="s">
        <v>128</v>
      </c>
      <c r="X8" s="166" t="s">
        <v>45</v>
      </c>
      <c r="Y8" s="167" t="s">
        <v>46</v>
      </c>
      <c r="Z8" s="168" t="s">
        <v>123</v>
      </c>
    </row>
    <row r="9" spans="1:26" ht="15.6" x14ac:dyDescent="0.3">
      <c r="A9" s="140">
        <v>1</v>
      </c>
      <c r="B9" s="169" t="s">
        <v>129</v>
      </c>
      <c r="C9" s="150"/>
      <c r="D9" s="150"/>
      <c r="E9" s="150"/>
      <c r="F9" s="150"/>
      <c r="G9" s="17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</row>
    <row r="10" spans="1:26" ht="15.6" x14ac:dyDescent="0.3">
      <c r="A10" s="140">
        <v>2</v>
      </c>
      <c r="B10" s="171" t="s">
        <v>25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</row>
    <row r="11" spans="1:26" ht="15.6" x14ac:dyDescent="0.3">
      <c r="A11" s="140">
        <v>3</v>
      </c>
      <c r="B11" s="171" t="s">
        <v>24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</row>
    <row r="12" spans="1:26" ht="15.6" x14ac:dyDescent="0.3">
      <c r="A12" s="140">
        <v>4</v>
      </c>
      <c r="B12" s="171" t="s">
        <v>23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</row>
    <row r="13" spans="1:26" ht="15.6" x14ac:dyDescent="0.3">
      <c r="A13" s="140">
        <v>5</v>
      </c>
      <c r="B13" s="171" t="s">
        <v>130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</row>
    <row r="14" spans="1:26" ht="15.6" x14ac:dyDescent="0.3">
      <c r="A14" s="140">
        <v>6</v>
      </c>
      <c r="B14" s="171" t="s">
        <v>131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</row>
    <row r="15" spans="1:26" ht="15.6" x14ac:dyDescent="0.3">
      <c r="A15" s="140">
        <v>7</v>
      </c>
      <c r="B15" s="171" t="s">
        <v>132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</row>
    <row r="16" spans="1:26" ht="15.6" x14ac:dyDescent="0.3">
      <c r="A16" s="140">
        <v>8</v>
      </c>
      <c r="B16" s="171" t="s">
        <v>133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</row>
    <row r="17" spans="1:26" ht="15.6" x14ac:dyDescent="0.3">
      <c r="A17" s="140">
        <v>9</v>
      </c>
      <c r="B17" s="171" t="s">
        <v>134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</row>
    <row r="18" spans="1:26" ht="15.6" x14ac:dyDescent="0.3">
      <c r="A18" s="140">
        <v>10</v>
      </c>
      <c r="B18" s="169" t="s">
        <v>135</v>
      </c>
      <c r="C18" s="172"/>
      <c r="D18" s="172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</row>
    <row r="19" spans="1:26" ht="15.6" x14ac:dyDescent="0.3">
      <c r="A19" s="140">
        <v>11</v>
      </c>
      <c r="B19" s="174" t="s">
        <v>136</v>
      </c>
      <c r="C19" s="173">
        <v>1</v>
      </c>
      <c r="D19" s="173">
        <v>3</v>
      </c>
      <c r="E19" s="173">
        <v>1</v>
      </c>
      <c r="F19" s="173">
        <v>4</v>
      </c>
      <c r="G19" s="175">
        <v>2</v>
      </c>
      <c r="H19" s="175">
        <v>3</v>
      </c>
      <c r="I19" s="175">
        <v>1</v>
      </c>
      <c r="J19" s="175">
        <v>4</v>
      </c>
      <c r="K19" s="173"/>
      <c r="L19" s="173"/>
      <c r="M19" s="173"/>
      <c r="N19" s="173"/>
      <c r="O19" s="173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</row>
    <row r="20" spans="1:26" ht="15.6" x14ac:dyDescent="0.3">
      <c r="A20" s="139"/>
      <c r="B20" s="176" t="s">
        <v>5</v>
      </c>
      <c r="C20" s="177">
        <v>1</v>
      </c>
      <c r="D20" s="177">
        <v>3</v>
      </c>
      <c r="E20" s="177">
        <v>1</v>
      </c>
      <c r="F20" s="177">
        <v>4</v>
      </c>
      <c r="G20" s="177">
        <v>2</v>
      </c>
      <c r="H20" s="177">
        <v>3</v>
      </c>
      <c r="I20" s="177">
        <v>1</v>
      </c>
      <c r="J20" s="177">
        <v>4</v>
      </c>
      <c r="K20" s="178"/>
      <c r="L20" s="178"/>
      <c r="M20" s="178"/>
      <c r="N20" s="178"/>
      <c r="O20" s="179"/>
      <c r="P20" s="180"/>
      <c r="Q20" s="180"/>
      <c r="R20" s="180">
        <f>SUM(R10:R19)</f>
        <v>0</v>
      </c>
      <c r="S20" s="180"/>
      <c r="T20" s="180"/>
      <c r="U20" s="180"/>
      <c r="V20" s="180"/>
      <c r="W20" s="180"/>
      <c r="X20" s="180"/>
      <c r="Y20" s="180"/>
      <c r="Z20" s="180"/>
    </row>
    <row r="21" spans="1:26" x14ac:dyDescent="0.3">
      <c r="A21" s="181"/>
      <c r="B21" s="137"/>
      <c r="C21" s="137"/>
      <c r="D21" s="137"/>
      <c r="E21" s="182"/>
      <c r="F21" s="181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82"/>
    </row>
    <row r="23" spans="1:26" ht="15.6" x14ac:dyDescent="0.3">
      <c r="A23" s="352" t="s">
        <v>137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Y23" s="353"/>
      <c r="Z23" s="354"/>
    </row>
    <row r="24" spans="1:26" ht="15.6" customHeight="1" x14ac:dyDescent="0.3">
      <c r="A24" s="355" t="s">
        <v>138</v>
      </c>
      <c r="B24" s="356"/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7"/>
    </row>
    <row r="25" spans="1:26" ht="15.6" customHeight="1" x14ac:dyDescent="0.3">
      <c r="A25" s="358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60"/>
    </row>
    <row r="26" spans="1:26" ht="15.6" customHeight="1" x14ac:dyDescent="0.3">
      <c r="A26" s="361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3"/>
    </row>
    <row r="27" spans="1:26" ht="15.6" customHeight="1" x14ac:dyDescent="0.3">
      <c r="A27" s="183" t="s">
        <v>139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5"/>
    </row>
    <row r="28" spans="1:26" ht="15.6" customHeight="1" x14ac:dyDescent="0.35">
      <c r="A28" s="186" t="s">
        <v>140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41"/>
      <c r="V28" s="141"/>
      <c r="W28" s="141"/>
      <c r="X28" s="141"/>
      <c r="Y28" s="141"/>
      <c r="Z28" s="188"/>
    </row>
    <row r="29" spans="1:26" ht="15.6" customHeight="1" x14ac:dyDescent="0.3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89"/>
    </row>
    <row r="30" spans="1:26" ht="14.4" customHeight="1" x14ac:dyDescent="0.3">
      <c r="A30" s="364" t="s">
        <v>141</v>
      </c>
      <c r="B30" s="365"/>
      <c r="C30" s="365"/>
      <c r="D30" s="365"/>
      <c r="E30" s="365"/>
      <c r="F30" s="366"/>
      <c r="G30" s="367" t="s">
        <v>142</v>
      </c>
      <c r="H30" s="368"/>
      <c r="I30" s="368"/>
      <c r="J30" s="368"/>
      <c r="K30" s="368"/>
      <c r="L30" s="369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90"/>
    </row>
    <row r="31" spans="1:26" ht="14.4" customHeight="1" x14ac:dyDescent="0.35">
      <c r="A31" s="341" t="s">
        <v>143</v>
      </c>
      <c r="B31" s="342"/>
      <c r="C31" s="342"/>
      <c r="D31" s="342"/>
      <c r="E31" s="342"/>
      <c r="F31" s="343"/>
      <c r="G31" s="344" t="s">
        <v>144</v>
      </c>
      <c r="H31" s="345"/>
      <c r="I31" s="345"/>
      <c r="J31" s="345"/>
      <c r="K31" s="345"/>
      <c r="L31" s="346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90"/>
    </row>
    <row r="32" spans="1:26" ht="14.4" customHeight="1" x14ac:dyDescent="0.35">
      <c r="A32" s="341" t="s">
        <v>145</v>
      </c>
      <c r="B32" s="342"/>
      <c r="C32" s="342"/>
      <c r="D32" s="342"/>
      <c r="E32" s="342"/>
      <c r="F32" s="343"/>
      <c r="G32" s="344" t="s">
        <v>146</v>
      </c>
      <c r="H32" s="345"/>
      <c r="I32" s="345"/>
      <c r="J32" s="345"/>
      <c r="K32" s="345"/>
      <c r="L32" s="346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90"/>
    </row>
    <row r="33" spans="1:26" ht="14.4" customHeight="1" x14ac:dyDescent="0.35">
      <c r="A33" s="347" t="s">
        <v>147</v>
      </c>
      <c r="B33" s="348"/>
      <c r="C33" s="348"/>
      <c r="D33" s="348"/>
      <c r="E33" s="348"/>
      <c r="F33" s="349"/>
      <c r="G33" s="191"/>
      <c r="H33" s="141"/>
      <c r="I33" s="141"/>
      <c r="J33" s="141"/>
      <c r="K33" s="141"/>
      <c r="L33" s="192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90"/>
    </row>
    <row r="34" spans="1:26" ht="14.4" customHeight="1" x14ac:dyDescent="0.3">
      <c r="A34" s="350"/>
      <c r="B34" s="350"/>
      <c r="C34" s="350"/>
      <c r="D34" s="350"/>
      <c r="E34" s="350"/>
      <c r="F34" s="350"/>
      <c r="G34" s="193"/>
      <c r="H34" s="193"/>
      <c r="I34" s="193"/>
      <c r="J34" s="193"/>
      <c r="K34" s="193"/>
      <c r="L34" s="193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90"/>
    </row>
    <row r="35" spans="1:26" ht="14.4" customHeight="1" x14ac:dyDescent="0.3">
      <c r="A35" s="373"/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5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90"/>
    </row>
    <row r="36" spans="1:26" ht="14.4" customHeight="1" x14ac:dyDescent="0.3">
      <c r="A36" s="376" t="s">
        <v>148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90"/>
    </row>
    <row r="37" spans="1:26" ht="14.4" customHeight="1" x14ac:dyDescent="0.3">
      <c r="A37" s="377" t="s">
        <v>149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9"/>
      <c r="M37" s="194"/>
      <c r="N37" s="194"/>
      <c r="O37" s="194"/>
      <c r="P37" s="194"/>
      <c r="Q37" s="194"/>
      <c r="R37" s="194"/>
      <c r="S37" s="194"/>
      <c r="T37" s="131"/>
      <c r="U37" s="131"/>
      <c r="V37" s="131"/>
      <c r="W37" s="131"/>
      <c r="X37" s="131"/>
      <c r="Y37" s="131"/>
      <c r="Z37" s="190"/>
    </row>
    <row r="38" spans="1:26" ht="14.4" customHeight="1" x14ac:dyDescent="0.3">
      <c r="A38" s="380"/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2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90"/>
    </row>
    <row r="39" spans="1:26" ht="25.2" customHeight="1" x14ac:dyDescent="0.3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5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90"/>
    </row>
    <row r="40" spans="1:26" x14ac:dyDescent="0.3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6"/>
    </row>
    <row r="41" spans="1:26" ht="15.6" x14ac:dyDescent="0.3">
      <c r="A41" s="386" t="s">
        <v>150</v>
      </c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8"/>
    </row>
    <row r="42" spans="1:26" ht="45" customHeight="1" x14ac:dyDescent="0.3">
      <c r="A42" s="389" t="s">
        <v>151</v>
      </c>
      <c r="B42" s="390"/>
      <c r="C42" s="390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0"/>
      <c r="P42" s="390"/>
      <c r="Q42" s="390"/>
      <c r="R42" s="390"/>
      <c r="S42" s="391"/>
      <c r="T42" s="197"/>
      <c r="U42" s="198"/>
      <c r="V42" s="198"/>
      <c r="W42" s="198"/>
      <c r="X42" s="198"/>
      <c r="Y42" s="198"/>
      <c r="Z42" s="199"/>
    </row>
    <row r="43" spans="1:26" ht="14.4" customHeight="1" x14ac:dyDescent="0.3">
      <c r="A43" s="200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2"/>
    </row>
    <row r="44" spans="1:26" ht="23.4" x14ac:dyDescent="0.45">
      <c r="A44" s="203" t="s">
        <v>122</v>
      </c>
      <c r="B44" s="392" t="s">
        <v>57</v>
      </c>
      <c r="C44" s="392"/>
      <c r="D44" s="392"/>
      <c r="E44" s="392"/>
      <c r="F44" s="392"/>
      <c r="G44" s="392" t="s">
        <v>152</v>
      </c>
      <c r="H44" s="392"/>
      <c r="I44" s="392" t="s">
        <v>153</v>
      </c>
      <c r="J44" s="392"/>
      <c r="K44" s="392"/>
      <c r="L44" s="392"/>
      <c r="M44" s="392"/>
      <c r="N44" s="392" t="s">
        <v>154</v>
      </c>
      <c r="O44" s="392"/>
      <c r="P44" s="392"/>
      <c r="Q44" s="392"/>
      <c r="R44" s="392"/>
      <c r="S44" s="392"/>
    </row>
    <row r="45" spans="1:26" ht="19.95" customHeight="1" x14ac:dyDescent="0.3">
      <c r="A45" s="204">
        <v>1</v>
      </c>
      <c r="B45" s="370" t="s">
        <v>155</v>
      </c>
      <c r="C45" s="371"/>
      <c r="D45" s="371"/>
      <c r="E45" s="371"/>
      <c r="F45" s="372"/>
      <c r="G45" s="370" t="s">
        <v>156</v>
      </c>
      <c r="H45" s="372" t="s">
        <v>156</v>
      </c>
      <c r="I45" s="370" t="s">
        <v>157</v>
      </c>
      <c r="J45" s="371" t="s">
        <v>157</v>
      </c>
      <c r="K45" s="371" t="s">
        <v>157</v>
      </c>
      <c r="L45" s="371" t="s">
        <v>157</v>
      </c>
      <c r="M45" s="372" t="s">
        <v>157</v>
      </c>
      <c r="N45" s="370" t="s">
        <v>158</v>
      </c>
      <c r="O45" s="371" t="s">
        <v>158</v>
      </c>
      <c r="P45" s="371" t="s">
        <v>158</v>
      </c>
      <c r="Q45" s="371" t="s">
        <v>158</v>
      </c>
      <c r="R45" s="371" t="s">
        <v>158</v>
      </c>
      <c r="S45" s="372" t="s">
        <v>158</v>
      </c>
    </row>
    <row r="46" spans="1:26" ht="19.95" customHeight="1" x14ac:dyDescent="0.3">
      <c r="A46" s="204">
        <v>2</v>
      </c>
      <c r="B46" s="370" t="s">
        <v>159</v>
      </c>
      <c r="C46" s="371" t="s">
        <v>159</v>
      </c>
      <c r="D46" s="371" t="s">
        <v>159</v>
      </c>
      <c r="E46" s="371" t="s">
        <v>159</v>
      </c>
      <c r="F46" s="372" t="s">
        <v>159</v>
      </c>
      <c r="G46" s="370" t="s">
        <v>160</v>
      </c>
      <c r="H46" s="372" t="s">
        <v>160</v>
      </c>
      <c r="I46" s="370" t="s">
        <v>157</v>
      </c>
      <c r="J46" s="371" t="s">
        <v>157</v>
      </c>
      <c r="K46" s="371" t="s">
        <v>157</v>
      </c>
      <c r="L46" s="371" t="s">
        <v>157</v>
      </c>
      <c r="M46" s="372" t="s">
        <v>157</v>
      </c>
      <c r="N46" s="370" t="s">
        <v>161</v>
      </c>
      <c r="O46" s="371" t="s">
        <v>161</v>
      </c>
      <c r="P46" s="371" t="s">
        <v>161</v>
      </c>
      <c r="Q46" s="371" t="s">
        <v>161</v>
      </c>
      <c r="R46" s="371" t="s">
        <v>161</v>
      </c>
      <c r="S46" s="372" t="s">
        <v>161</v>
      </c>
    </row>
    <row r="47" spans="1:26" ht="19.95" customHeight="1" x14ac:dyDescent="0.3">
      <c r="A47" s="204">
        <v>3</v>
      </c>
      <c r="B47" s="370" t="s">
        <v>162</v>
      </c>
      <c r="C47" s="371" t="s">
        <v>162</v>
      </c>
      <c r="D47" s="371" t="s">
        <v>162</v>
      </c>
      <c r="E47" s="371" t="s">
        <v>162</v>
      </c>
      <c r="F47" s="372" t="s">
        <v>162</v>
      </c>
      <c r="G47" s="370" t="s">
        <v>163</v>
      </c>
      <c r="H47" s="372" t="s">
        <v>163</v>
      </c>
      <c r="I47" s="370" t="s">
        <v>164</v>
      </c>
      <c r="J47" s="371" t="s">
        <v>164</v>
      </c>
      <c r="K47" s="371" t="s">
        <v>164</v>
      </c>
      <c r="L47" s="371" t="s">
        <v>164</v>
      </c>
      <c r="M47" s="372" t="s">
        <v>164</v>
      </c>
      <c r="N47" s="370" t="s">
        <v>165</v>
      </c>
      <c r="O47" s="371" t="s">
        <v>165</v>
      </c>
      <c r="P47" s="371" t="s">
        <v>165</v>
      </c>
      <c r="Q47" s="371" t="s">
        <v>165</v>
      </c>
      <c r="R47" s="371" t="s">
        <v>165</v>
      </c>
      <c r="S47" s="372" t="s">
        <v>165</v>
      </c>
    </row>
    <row r="48" spans="1:26" ht="19.95" customHeight="1" x14ac:dyDescent="0.3">
      <c r="A48" s="205">
        <v>4</v>
      </c>
      <c r="B48" s="370" t="s">
        <v>166</v>
      </c>
      <c r="C48" s="371" t="s">
        <v>166</v>
      </c>
      <c r="D48" s="371" t="s">
        <v>166</v>
      </c>
      <c r="E48" s="371" t="s">
        <v>166</v>
      </c>
      <c r="F48" s="372" t="s">
        <v>166</v>
      </c>
      <c r="G48" s="393" t="s">
        <v>167</v>
      </c>
      <c r="H48" s="393" t="s">
        <v>167</v>
      </c>
      <c r="I48" s="393" t="s">
        <v>168</v>
      </c>
      <c r="J48" s="393" t="s">
        <v>168</v>
      </c>
      <c r="K48" s="393" t="s">
        <v>168</v>
      </c>
      <c r="L48" s="393" t="s">
        <v>168</v>
      </c>
      <c r="M48" s="393" t="s">
        <v>168</v>
      </c>
      <c r="N48" s="393" t="s">
        <v>169</v>
      </c>
      <c r="O48" s="393" t="s">
        <v>169</v>
      </c>
      <c r="P48" s="393" t="s">
        <v>169</v>
      </c>
      <c r="Q48" s="393" t="s">
        <v>169</v>
      </c>
      <c r="R48" s="393" t="s">
        <v>169</v>
      </c>
      <c r="S48" s="393" t="s">
        <v>169</v>
      </c>
    </row>
    <row r="49" spans="1:19" ht="19.95" customHeight="1" x14ac:dyDescent="0.3">
      <c r="A49" s="205">
        <v>5</v>
      </c>
      <c r="B49" s="370" t="s">
        <v>170</v>
      </c>
      <c r="C49" s="371" t="s">
        <v>170</v>
      </c>
      <c r="D49" s="371" t="s">
        <v>170</v>
      </c>
      <c r="E49" s="371" t="s">
        <v>170</v>
      </c>
      <c r="F49" s="372" t="s">
        <v>170</v>
      </c>
      <c r="G49" s="393" t="s">
        <v>171</v>
      </c>
      <c r="H49" s="393" t="s">
        <v>171</v>
      </c>
      <c r="I49" s="393" t="s">
        <v>168</v>
      </c>
      <c r="J49" s="393" t="s">
        <v>168</v>
      </c>
      <c r="K49" s="393" t="s">
        <v>168</v>
      </c>
      <c r="L49" s="393" t="s">
        <v>168</v>
      </c>
      <c r="M49" s="393" t="s">
        <v>168</v>
      </c>
      <c r="N49" s="393" t="s">
        <v>172</v>
      </c>
      <c r="O49" s="393" t="s">
        <v>172</v>
      </c>
      <c r="P49" s="393" t="s">
        <v>172</v>
      </c>
      <c r="Q49" s="393" t="s">
        <v>172</v>
      </c>
      <c r="R49" s="393" t="s">
        <v>172</v>
      </c>
      <c r="S49" s="393" t="s">
        <v>172</v>
      </c>
    </row>
    <row r="50" spans="1:19" ht="19.95" customHeight="1" x14ac:dyDescent="0.3">
      <c r="A50" s="205">
        <v>6</v>
      </c>
      <c r="B50" s="370" t="s">
        <v>173</v>
      </c>
      <c r="C50" s="371" t="s">
        <v>173</v>
      </c>
      <c r="D50" s="371" t="s">
        <v>173</v>
      </c>
      <c r="E50" s="371" t="s">
        <v>173</v>
      </c>
      <c r="F50" s="372" t="s">
        <v>173</v>
      </c>
      <c r="G50" s="393" t="s">
        <v>174</v>
      </c>
      <c r="H50" s="393" t="s">
        <v>174</v>
      </c>
      <c r="I50" s="393" t="s">
        <v>175</v>
      </c>
      <c r="J50" s="393" t="s">
        <v>175</v>
      </c>
      <c r="K50" s="393" t="s">
        <v>175</v>
      </c>
      <c r="L50" s="393" t="s">
        <v>175</v>
      </c>
      <c r="M50" s="393" t="s">
        <v>175</v>
      </c>
      <c r="N50" s="393" t="s">
        <v>176</v>
      </c>
      <c r="O50" s="393" t="s">
        <v>176</v>
      </c>
      <c r="P50" s="393" t="s">
        <v>176</v>
      </c>
      <c r="Q50" s="393" t="s">
        <v>176</v>
      </c>
      <c r="R50" s="393" t="s">
        <v>176</v>
      </c>
      <c r="S50" s="393" t="s">
        <v>176</v>
      </c>
    </row>
    <row r="51" spans="1:19" ht="19.95" customHeight="1" x14ac:dyDescent="0.3">
      <c r="A51" s="205">
        <v>7</v>
      </c>
      <c r="B51" s="370" t="s">
        <v>177</v>
      </c>
      <c r="C51" s="371" t="s">
        <v>177</v>
      </c>
      <c r="D51" s="371" t="s">
        <v>177</v>
      </c>
      <c r="E51" s="371" t="s">
        <v>177</v>
      </c>
      <c r="F51" s="372" t="s">
        <v>177</v>
      </c>
      <c r="G51" s="393" t="s">
        <v>178</v>
      </c>
      <c r="H51" s="393" t="s">
        <v>178</v>
      </c>
      <c r="I51" s="393" t="s">
        <v>179</v>
      </c>
      <c r="J51" s="393" t="s">
        <v>179</v>
      </c>
      <c r="K51" s="393" t="s">
        <v>179</v>
      </c>
      <c r="L51" s="393" t="s">
        <v>179</v>
      </c>
      <c r="M51" s="393" t="s">
        <v>179</v>
      </c>
      <c r="N51" s="393" t="s">
        <v>180</v>
      </c>
      <c r="O51" s="393" t="s">
        <v>180</v>
      </c>
      <c r="P51" s="393" t="s">
        <v>180</v>
      </c>
      <c r="Q51" s="393" t="s">
        <v>180</v>
      </c>
      <c r="R51" s="393" t="s">
        <v>180</v>
      </c>
      <c r="S51" s="393" t="s">
        <v>180</v>
      </c>
    </row>
    <row r="52" spans="1:19" ht="19.95" customHeight="1" x14ac:dyDescent="0.3">
      <c r="A52" s="205">
        <v>8</v>
      </c>
      <c r="B52" s="370" t="s">
        <v>181</v>
      </c>
      <c r="C52" s="371" t="s">
        <v>181</v>
      </c>
      <c r="D52" s="371" t="s">
        <v>181</v>
      </c>
      <c r="E52" s="371" t="s">
        <v>181</v>
      </c>
      <c r="F52" s="372" t="s">
        <v>181</v>
      </c>
      <c r="G52" s="393" t="s">
        <v>182</v>
      </c>
      <c r="H52" s="393" t="s">
        <v>182</v>
      </c>
      <c r="I52" s="393" t="s">
        <v>179</v>
      </c>
      <c r="J52" s="393" t="s">
        <v>179</v>
      </c>
      <c r="K52" s="393" t="s">
        <v>179</v>
      </c>
      <c r="L52" s="393" t="s">
        <v>179</v>
      </c>
      <c r="M52" s="393" t="s">
        <v>179</v>
      </c>
      <c r="N52" s="393" t="s">
        <v>180</v>
      </c>
      <c r="O52" s="393" t="s">
        <v>180</v>
      </c>
      <c r="P52" s="393" t="s">
        <v>180</v>
      </c>
      <c r="Q52" s="393" t="s">
        <v>180</v>
      </c>
      <c r="R52" s="393" t="s">
        <v>180</v>
      </c>
      <c r="S52" s="393" t="s">
        <v>180</v>
      </c>
    </row>
    <row r="53" spans="1:19" ht="19.95" customHeight="1" x14ac:dyDescent="0.3">
      <c r="A53" s="205">
        <v>9</v>
      </c>
      <c r="B53" s="370" t="s">
        <v>183</v>
      </c>
      <c r="C53" s="371" t="s">
        <v>183</v>
      </c>
      <c r="D53" s="371" t="s">
        <v>183</v>
      </c>
      <c r="E53" s="371" t="s">
        <v>183</v>
      </c>
      <c r="F53" s="372" t="s">
        <v>183</v>
      </c>
      <c r="G53" s="393" t="s">
        <v>184</v>
      </c>
      <c r="H53" s="393" t="s">
        <v>184</v>
      </c>
      <c r="I53" s="393" t="s">
        <v>179</v>
      </c>
      <c r="J53" s="393" t="s">
        <v>179</v>
      </c>
      <c r="K53" s="393" t="s">
        <v>179</v>
      </c>
      <c r="L53" s="393" t="s">
        <v>179</v>
      </c>
      <c r="M53" s="393" t="s">
        <v>179</v>
      </c>
      <c r="N53" s="393" t="s">
        <v>180</v>
      </c>
      <c r="O53" s="393" t="s">
        <v>180</v>
      </c>
      <c r="P53" s="393" t="s">
        <v>180</v>
      </c>
      <c r="Q53" s="393" t="s">
        <v>180</v>
      </c>
      <c r="R53" s="393" t="s">
        <v>180</v>
      </c>
      <c r="S53" s="393" t="s">
        <v>180</v>
      </c>
    </row>
    <row r="54" spans="1:19" ht="19.95" customHeight="1" x14ac:dyDescent="0.3">
      <c r="A54" s="205">
        <v>10</v>
      </c>
      <c r="B54" s="370" t="s">
        <v>185</v>
      </c>
      <c r="C54" s="371" t="s">
        <v>185</v>
      </c>
      <c r="D54" s="371" t="s">
        <v>185</v>
      </c>
      <c r="E54" s="371" t="s">
        <v>185</v>
      </c>
      <c r="F54" s="372" t="s">
        <v>185</v>
      </c>
      <c r="G54" s="393" t="s">
        <v>186</v>
      </c>
      <c r="H54" s="393" t="s">
        <v>186</v>
      </c>
      <c r="I54" s="393" t="s">
        <v>187</v>
      </c>
      <c r="J54" s="393" t="s">
        <v>187</v>
      </c>
      <c r="K54" s="393" t="s">
        <v>187</v>
      </c>
      <c r="L54" s="393" t="s">
        <v>187</v>
      </c>
      <c r="M54" s="393" t="s">
        <v>187</v>
      </c>
      <c r="N54" s="393" t="s">
        <v>180</v>
      </c>
      <c r="O54" s="393" t="s">
        <v>180</v>
      </c>
      <c r="P54" s="393" t="s">
        <v>180</v>
      </c>
      <c r="Q54" s="393" t="s">
        <v>180</v>
      </c>
      <c r="R54" s="393" t="s">
        <v>180</v>
      </c>
      <c r="S54" s="393" t="s">
        <v>180</v>
      </c>
    </row>
    <row r="55" spans="1:19" ht="19.95" customHeight="1" x14ac:dyDescent="0.3">
      <c r="A55" s="205">
        <v>11</v>
      </c>
      <c r="B55" s="370" t="s">
        <v>188</v>
      </c>
      <c r="C55" s="371" t="s">
        <v>188</v>
      </c>
      <c r="D55" s="371" t="s">
        <v>188</v>
      </c>
      <c r="E55" s="371" t="s">
        <v>188</v>
      </c>
      <c r="F55" s="372" t="s">
        <v>188</v>
      </c>
      <c r="G55" s="393" t="s">
        <v>189</v>
      </c>
      <c r="H55" s="393" t="s">
        <v>189</v>
      </c>
      <c r="I55" s="393" t="s">
        <v>179</v>
      </c>
      <c r="J55" s="393" t="s">
        <v>179</v>
      </c>
      <c r="K55" s="393" t="s">
        <v>179</v>
      </c>
      <c r="L55" s="393" t="s">
        <v>179</v>
      </c>
      <c r="M55" s="393" t="s">
        <v>179</v>
      </c>
      <c r="N55" s="393" t="s">
        <v>180</v>
      </c>
      <c r="O55" s="393" t="s">
        <v>180</v>
      </c>
      <c r="P55" s="393" t="s">
        <v>180</v>
      </c>
      <c r="Q55" s="393" t="s">
        <v>180</v>
      </c>
      <c r="R55" s="393" t="s">
        <v>180</v>
      </c>
      <c r="S55" s="393" t="s">
        <v>180</v>
      </c>
    </row>
    <row r="56" spans="1:19" ht="19.95" customHeight="1" x14ac:dyDescent="0.3">
      <c r="A56" s="205">
        <v>12</v>
      </c>
      <c r="B56" s="370" t="s">
        <v>190</v>
      </c>
      <c r="C56" s="371" t="s">
        <v>190</v>
      </c>
      <c r="D56" s="371" t="s">
        <v>190</v>
      </c>
      <c r="E56" s="371" t="s">
        <v>190</v>
      </c>
      <c r="F56" s="372" t="s">
        <v>190</v>
      </c>
      <c r="G56" s="393" t="s">
        <v>191</v>
      </c>
      <c r="H56" s="393" t="s">
        <v>191</v>
      </c>
      <c r="I56" s="393" t="s">
        <v>179</v>
      </c>
      <c r="J56" s="393" t="s">
        <v>179</v>
      </c>
      <c r="K56" s="393" t="s">
        <v>179</v>
      </c>
      <c r="L56" s="393" t="s">
        <v>179</v>
      </c>
      <c r="M56" s="393" t="s">
        <v>179</v>
      </c>
      <c r="N56" s="393" t="s">
        <v>192</v>
      </c>
      <c r="O56" s="393" t="s">
        <v>192</v>
      </c>
      <c r="P56" s="393" t="s">
        <v>192</v>
      </c>
      <c r="Q56" s="393" t="s">
        <v>192</v>
      </c>
      <c r="R56" s="393" t="s">
        <v>192</v>
      </c>
      <c r="S56" s="393" t="s">
        <v>192</v>
      </c>
    </row>
    <row r="57" spans="1:19" ht="19.95" customHeight="1" x14ac:dyDescent="0.3">
      <c r="A57" s="205">
        <v>13</v>
      </c>
      <c r="B57" s="370" t="s">
        <v>193</v>
      </c>
      <c r="C57" s="371" t="s">
        <v>193</v>
      </c>
      <c r="D57" s="371" t="s">
        <v>193</v>
      </c>
      <c r="E57" s="371" t="s">
        <v>193</v>
      </c>
      <c r="F57" s="372" t="s">
        <v>193</v>
      </c>
      <c r="G57" s="393" t="s">
        <v>194</v>
      </c>
      <c r="H57" s="393" t="s">
        <v>194</v>
      </c>
      <c r="I57" s="393" t="s">
        <v>179</v>
      </c>
      <c r="J57" s="393" t="s">
        <v>179</v>
      </c>
      <c r="K57" s="393" t="s">
        <v>179</v>
      </c>
      <c r="L57" s="393" t="s">
        <v>179</v>
      </c>
      <c r="M57" s="393" t="s">
        <v>179</v>
      </c>
      <c r="N57" s="393" t="s">
        <v>180</v>
      </c>
      <c r="O57" s="393" t="s">
        <v>180</v>
      </c>
      <c r="P57" s="393" t="s">
        <v>180</v>
      </c>
      <c r="Q57" s="393" t="s">
        <v>180</v>
      </c>
      <c r="R57" s="393" t="s">
        <v>180</v>
      </c>
      <c r="S57" s="393" t="s">
        <v>180</v>
      </c>
    </row>
    <row r="58" spans="1:19" ht="19.95" customHeight="1" x14ac:dyDescent="0.3">
      <c r="A58" s="205">
        <v>14</v>
      </c>
      <c r="B58" s="370" t="s">
        <v>195</v>
      </c>
      <c r="C58" s="371" t="s">
        <v>195</v>
      </c>
      <c r="D58" s="371" t="s">
        <v>195</v>
      </c>
      <c r="E58" s="371" t="s">
        <v>195</v>
      </c>
      <c r="F58" s="372" t="s">
        <v>195</v>
      </c>
      <c r="G58" s="393" t="s">
        <v>196</v>
      </c>
      <c r="H58" s="393" t="s">
        <v>196</v>
      </c>
      <c r="I58" s="393" t="s">
        <v>179</v>
      </c>
      <c r="J58" s="393" t="s">
        <v>179</v>
      </c>
      <c r="K58" s="393" t="s">
        <v>179</v>
      </c>
      <c r="L58" s="393" t="s">
        <v>179</v>
      </c>
      <c r="M58" s="393" t="s">
        <v>179</v>
      </c>
      <c r="N58" s="393" t="s">
        <v>180</v>
      </c>
      <c r="O58" s="393" t="s">
        <v>180</v>
      </c>
      <c r="P58" s="393" t="s">
        <v>180</v>
      </c>
      <c r="Q58" s="393" t="s">
        <v>180</v>
      </c>
      <c r="R58" s="393" t="s">
        <v>180</v>
      </c>
      <c r="S58" s="393" t="s">
        <v>180</v>
      </c>
    </row>
    <row r="59" spans="1:19" ht="19.95" customHeight="1" x14ac:dyDescent="0.3">
      <c r="A59" s="205">
        <v>15</v>
      </c>
      <c r="B59" s="370" t="s">
        <v>197</v>
      </c>
      <c r="C59" s="371" t="s">
        <v>197</v>
      </c>
      <c r="D59" s="371" t="s">
        <v>197</v>
      </c>
      <c r="E59" s="371" t="s">
        <v>197</v>
      </c>
      <c r="F59" s="372" t="s">
        <v>197</v>
      </c>
      <c r="G59" s="393" t="s">
        <v>198</v>
      </c>
      <c r="H59" s="393" t="s">
        <v>198</v>
      </c>
      <c r="I59" s="393" t="s">
        <v>179</v>
      </c>
      <c r="J59" s="393" t="s">
        <v>179</v>
      </c>
      <c r="K59" s="393" t="s">
        <v>179</v>
      </c>
      <c r="L59" s="393" t="s">
        <v>179</v>
      </c>
      <c r="M59" s="393" t="s">
        <v>179</v>
      </c>
      <c r="N59" s="393" t="s">
        <v>199</v>
      </c>
      <c r="O59" s="393" t="s">
        <v>199</v>
      </c>
      <c r="P59" s="393" t="s">
        <v>199</v>
      </c>
      <c r="Q59" s="393" t="s">
        <v>199</v>
      </c>
      <c r="R59" s="393" t="s">
        <v>199</v>
      </c>
      <c r="S59" s="393" t="s">
        <v>199</v>
      </c>
    </row>
    <row r="60" spans="1:19" ht="19.95" customHeight="1" x14ac:dyDescent="0.3">
      <c r="A60" s="205">
        <v>16</v>
      </c>
      <c r="B60" s="370" t="s">
        <v>200</v>
      </c>
      <c r="C60" s="371" t="s">
        <v>200</v>
      </c>
      <c r="D60" s="371" t="s">
        <v>200</v>
      </c>
      <c r="E60" s="371" t="s">
        <v>200</v>
      </c>
      <c r="F60" s="372" t="s">
        <v>200</v>
      </c>
      <c r="G60" s="393" t="s">
        <v>201</v>
      </c>
      <c r="H60" s="393" t="s">
        <v>201</v>
      </c>
      <c r="I60" s="393" t="s">
        <v>179</v>
      </c>
      <c r="J60" s="393" t="s">
        <v>179</v>
      </c>
      <c r="K60" s="393" t="s">
        <v>179</v>
      </c>
      <c r="L60" s="393" t="s">
        <v>179</v>
      </c>
      <c r="M60" s="393" t="s">
        <v>179</v>
      </c>
      <c r="N60" s="393" t="s">
        <v>199</v>
      </c>
      <c r="O60" s="393" t="s">
        <v>199</v>
      </c>
      <c r="P60" s="393" t="s">
        <v>199</v>
      </c>
      <c r="Q60" s="393" t="s">
        <v>199</v>
      </c>
      <c r="R60" s="393" t="s">
        <v>199</v>
      </c>
      <c r="S60" s="393" t="s">
        <v>199</v>
      </c>
    </row>
    <row r="61" spans="1:19" ht="19.95" customHeight="1" x14ac:dyDescent="0.3">
      <c r="A61" s="205">
        <v>17</v>
      </c>
      <c r="B61" s="370" t="s">
        <v>202</v>
      </c>
      <c r="C61" s="371" t="s">
        <v>202</v>
      </c>
      <c r="D61" s="371" t="s">
        <v>202</v>
      </c>
      <c r="E61" s="371" t="s">
        <v>202</v>
      </c>
      <c r="F61" s="372" t="s">
        <v>202</v>
      </c>
      <c r="G61" s="393" t="s">
        <v>203</v>
      </c>
      <c r="H61" s="393" t="s">
        <v>203</v>
      </c>
      <c r="I61" s="393" t="s">
        <v>179</v>
      </c>
      <c r="J61" s="393" t="s">
        <v>179</v>
      </c>
      <c r="K61" s="393" t="s">
        <v>179</v>
      </c>
      <c r="L61" s="393" t="s">
        <v>179</v>
      </c>
      <c r="M61" s="393" t="s">
        <v>179</v>
      </c>
      <c r="N61" s="393" t="s">
        <v>204</v>
      </c>
      <c r="O61" s="393" t="s">
        <v>204</v>
      </c>
      <c r="P61" s="393" t="s">
        <v>204</v>
      </c>
      <c r="Q61" s="393" t="s">
        <v>204</v>
      </c>
      <c r="R61" s="393" t="s">
        <v>204</v>
      </c>
      <c r="S61" s="393" t="s">
        <v>204</v>
      </c>
    </row>
    <row r="62" spans="1:19" ht="19.95" customHeight="1" x14ac:dyDescent="0.3">
      <c r="A62" s="205">
        <v>18</v>
      </c>
      <c r="B62" s="370" t="s">
        <v>205</v>
      </c>
      <c r="C62" s="371" t="s">
        <v>205</v>
      </c>
      <c r="D62" s="371" t="s">
        <v>205</v>
      </c>
      <c r="E62" s="371" t="s">
        <v>205</v>
      </c>
      <c r="F62" s="372" t="s">
        <v>205</v>
      </c>
      <c r="G62" s="393" t="s">
        <v>206</v>
      </c>
      <c r="H62" s="393" t="s">
        <v>206</v>
      </c>
      <c r="I62" s="393" t="s">
        <v>179</v>
      </c>
      <c r="J62" s="393" t="s">
        <v>179</v>
      </c>
      <c r="K62" s="393" t="s">
        <v>179</v>
      </c>
      <c r="L62" s="393" t="s">
        <v>179</v>
      </c>
      <c r="M62" s="393" t="s">
        <v>179</v>
      </c>
      <c r="N62" s="393" t="s">
        <v>180</v>
      </c>
      <c r="O62" s="393" t="s">
        <v>180</v>
      </c>
      <c r="P62" s="393" t="s">
        <v>180</v>
      </c>
      <c r="Q62" s="393" t="s">
        <v>180</v>
      </c>
      <c r="R62" s="393" t="s">
        <v>180</v>
      </c>
      <c r="S62" s="393" t="s">
        <v>180</v>
      </c>
    </row>
    <row r="63" spans="1:19" ht="19.95" customHeight="1" x14ac:dyDescent="0.3">
      <c r="A63" s="205">
        <v>19</v>
      </c>
      <c r="B63" s="370" t="s">
        <v>207</v>
      </c>
      <c r="C63" s="371" t="s">
        <v>207</v>
      </c>
      <c r="D63" s="371" t="s">
        <v>207</v>
      </c>
      <c r="E63" s="371" t="s">
        <v>207</v>
      </c>
      <c r="F63" s="372" t="s">
        <v>207</v>
      </c>
      <c r="G63" s="393" t="s">
        <v>208</v>
      </c>
      <c r="H63" s="393" t="s">
        <v>208</v>
      </c>
      <c r="I63" s="393" t="s">
        <v>179</v>
      </c>
      <c r="J63" s="393" t="s">
        <v>179</v>
      </c>
      <c r="K63" s="393" t="s">
        <v>179</v>
      </c>
      <c r="L63" s="393" t="s">
        <v>179</v>
      </c>
      <c r="M63" s="393" t="s">
        <v>179</v>
      </c>
      <c r="N63" s="393" t="s">
        <v>180</v>
      </c>
      <c r="O63" s="393" t="s">
        <v>180</v>
      </c>
      <c r="P63" s="393" t="s">
        <v>180</v>
      </c>
      <c r="Q63" s="393" t="s">
        <v>180</v>
      </c>
      <c r="R63" s="393" t="s">
        <v>180</v>
      </c>
      <c r="S63" s="393" t="s">
        <v>180</v>
      </c>
    </row>
    <row r="64" spans="1:19" ht="19.95" customHeight="1" x14ac:dyDescent="0.3">
      <c r="A64" s="205">
        <v>20</v>
      </c>
      <c r="B64" s="370" t="s">
        <v>209</v>
      </c>
      <c r="C64" s="371" t="s">
        <v>209</v>
      </c>
      <c r="D64" s="371" t="s">
        <v>209</v>
      </c>
      <c r="E64" s="371" t="s">
        <v>209</v>
      </c>
      <c r="F64" s="372" t="s">
        <v>209</v>
      </c>
      <c r="G64" s="393" t="s">
        <v>210</v>
      </c>
      <c r="H64" s="393" t="s">
        <v>210</v>
      </c>
      <c r="I64" s="393" t="s">
        <v>168</v>
      </c>
      <c r="J64" s="393" t="s">
        <v>168</v>
      </c>
      <c r="K64" s="393" t="s">
        <v>168</v>
      </c>
      <c r="L64" s="393" t="s">
        <v>168</v>
      </c>
      <c r="M64" s="393" t="s">
        <v>168</v>
      </c>
      <c r="N64" s="393" t="s">
        <v>180</v>
      </c>
      <c r="O64" s="393" t="s">
        <v>180</v>
      </c>
      <c r="P64" s="393" t="s">
        <v>180</v>
      </c>
      <c r="Q64" s="393" t="s">
        <v>180</v>
      </c>
      <c r="R64" s="393" t="s">
        <v>180</v>
      </c>
      <c r="S64" s="393" t="s">
        <v>180</v>
      </c>
    </row>
    <row r="65" spans="1:19" ht="19.95" customHeight="1" x14ac:dyDescent="0.3">
      <c r="A65" s="205">
        <v>21</v>
      </c>
      <c r="B65" s="370" t="s">
        <v>211</v>
      </c>
      <c r="C65" s="371" t="s">
        <v>211</v>
      </c>
      <c r="D65" s="371" t="s">
        <v>211</v>
      </c>
      <c r="E65" s="371" t="s">
        <v>211</v>
      </c>
      <c r="F65" s="372" t="s">
        <v>211</v>
      </c>
      <c r="G65" s="393" t="s">
        <v>212</v>
      </c>
      <c r="H65" s="393" t="s">
        <v>212</v>
      </c>
      <c r="I65" s="393" t="s">
        <v>179</v>
      </c>
      <c r="J65" s="393" t="s">
        <v>179</v>
      </c>
      <c r="K65" s="393" t="s">
        <v>179</v>
      </c>
      <c r="L65" s="393" t="s">
        <v>179</v>
      </c>
      <c r="M65" s="393" t="s">
        <v>179</v>
      </c>
      <c r="N65" s="393" t="s">
        <v>180</v>
      </c>
      <c r="O65" s="393" t="s">
        <v>180</v>
      </c>
      <c r="P65" s="393" t="s">
        <v>180</v>
      </c>
      <c r="Q65" s="393" t="s">
        <v>180</v>
      </c>
      <c r="R65" s="393" t="s">
        <v>180</v>
      </c>
      <c r="S65" s="393" t="s">
        <v>180</v>
      </c>
    </row>
    <row r="66" spans="1:19" ht="19.95" customHeight="1" x14ac:dyDescent="0.3">
      <c r="A66" s="205">
        <v>22</v>
      </c>
      <c r="B66" s="370" t="s">
        <v>213</v>
      </c>
      <c r="C66" s="371" t="s">
        <v>213</v>
      </c>
      <c r="D66" s="371" t="s">
        <v>213</v>
      </c>
      <c r="E66" s="371" t="s">
        <v>213</v>
      </c>
      <c r="F66" s="372" t="s">
        <v>213</v>
      </c>
      <c r="G66" s="393" t="s">
        <v>214</v>
      </c>
      <c r="H66" s="393" t="s">
        <v>214</v>
      </c>
      <c r="I66" s="393" t="s">
        <v>179</v>
      </c>
      <c r="J66" s="393" t="s">
        <v>179</v>
      </c>
      <c r="K66" s="393" t="s">
        <v>179</v>
      </c>
      <c r="L66" s="393" t="s">
        <v>179</v>
      </c>
      <c r="M66" s="393" t="s">
        <v>179</v>
      </c>
      <c r="N66" s="393" t="s">
        <v>180</v>
      </c>
      <c r="O66" s="393" t="s">
        <v>180</v>
      </c>
      <c r="P66" s="393" t="s">
        <v>180</v>
      </c>
      <c r="Q66" s="393" t="s">
        <v>180</v>
      </c>
      <c r="R66" s="393" t="s">
        <v>180</v>
      </c>
      <c r="S66" s="393" t="s">
        <v>180</v>
      </c>
    </row>
    <row r="67" spans="1:19" ht="19.95" customHeight="1" x14ac:dyDescent="0.3">
      <c r="A67" s="205">
        <v>23</v>
      </c>
      <c r="B67" s="370" t="s">
        <v>215</v>
      </c>
      <c r="C67" s="371" t="s">
        <v>215</v>
      </c>
      <c r="D67" s="371" t="s">
        <v>215</v>
      </c>
      <c r="E67" s="371" t="s">
        <v>215</v>
      </c>
      <c r="F67" s="372" t="s">
        <v>215</v>
      </c>
      <c r="G67" s="393" t="s">
        <v>216</v>
      </c>
      <c r="H67" s="393" t="s">
        <v>216</v>
      </c>
      <c r="I67" s="393" t="s">
        <v>179</v>
      </c>
      <c r="J67" s="393" t="s">
        <v>179</v>
      </c>
      <c r="K67" s="393" t="s">
        <v>179</v>
      </c>
      <c r="L67" s="393" t="s">
        <v>179</v>
      </c>
      <c r="M67" s="393" t="s">
        <v>179</v>
      </c>
      <c r="N67" s="393" t="s">
        <v>180</v>
      </c>
      <c r="O67" s="393" t="s">
        <v>180</v>
      </c>
      <c r="P67" s="393" t="s">
        <v>180</v>
      </c>
      <c r="Q67" s="393" t="s">
        <v>180</v>
      </c>
      <c r="R67" s="393" t="s">
        <v>180</v>
      </c>
      <c r="S67" s="393" t="s">
        <v>180</v>
      </c>
    </row>
    <row r="68" spans="1:19" ht="19.95" customHeight="1" x14ac:dyDescent="0.3">
      <c r="A68" s="205">
        <v>24</v>
      </c>
      <c r="B68" s="370" t="s">
        <v>217</v>
      </c>
      <c r="C68" s="371" t="s">
        <v>217</v>
      </c>
      <c r="D68" s="371" t="s">
        <v>217</v>
      </c>
      <c r="E68" s="371" t="s">
        <v>217</v>
      </c>
      <c r="F68" s="372" t="s">
        <v>217</v>
      </c>
      <c r="G68" s="393" t="s">
        <v>218</v>
      </c>
      <c r="H68" s="393" t="s">
        <v>218</v>
      </c>
      <c r="I68" s="393" t="s">
        <v>179</v>
      </c>
      <c r="J68" s="393" t="s">
        <v>179</v>
      </c>
      <c r="K68" s="393" t="s">
        <v>179</v>
      </c>
      <c r="L68" s="393" t="s">
        <v>179</v>
      </c>
      <c r="M68" s="393" t="s">
        <v>179</v>
      </c>
      <c r="N68" s="393" t="s">
        <v>219</v>
      </c>
      <c r="O68" s="393" t="s">
        <v>219</v>
      </c>
      <c r="P68" s="393" t="s">
        <v>219</v>
      </c>
      <c r="Q68" s="393" t="s">
        <v>219</v>
      </c>
      <c r="R68" s="393" t="s">
        <v>219</v>
      </c>
      <c r="S68" s="393" t="s">
        <v>219</v>
      </c>
    </row>
    <row r="69" spans="1:19" ht="19.95" customHeight="1" x14ac:dyDescent="0.3">
      <c r="A69" s="205">
        <v>25</v>
      </c>
      <c r="B69" s="370" t="s">
        <v>220</v>
      </c>
      <c r="C69" s="371" t="s">
        <v>220</v>
      </c>
      <c r="D69" s="371" t="s">
        <v>220</v>
      </c>
      <c r="E69" s="371" t="s">
        <v>220</v>
      </c>
      <c r="F69" s="372" t="s">
        <v>220</v>
      </c>
      <c r="G69" s="393" t="s">
        <v>221</v>
      </c>
      <c r="H69" s="393" t="s">
        <v>221</v>
      </c>
      <c r="I69" s="393" t="s">
        <v>168</v>
      </c>
      <c r="J69" s="393" t="s">
        <v>168</v>
      </c>
      <c r="K69" s="393" t="s">
        <v>168</v>
      </c>
      <c r="L69" s="393" t="s">
        <v>168</v>
      </c>
      <c r="M69" s="393" t="s">
        <v>168</v>
      </c>
      <c r="N69" s="393" t="s">
        <v>180</v>
      </c>
      <c r="O69" s="393" t="s">
        <v>180</v>
      </c>
      <c r="P69" s="393" t="s">
        <v>180</v>
      </c>
      <c r="Q69" s="393" t="s">
        <v>180</v>
      </c>
      <c r="R69" s="393" t="s">
        <v>180</v>
      </c>
      <c r="S69" s="393" t="s">
        <v>180</v>
      </c>
    </row>
    <row r="70" spans="1:19" ht="19.95" customHeight="1" x14ac:dyDescent="0.3">
      <c r="A70" s="205">
        <v>26</v>
      </c>
      <c r="B70" s="370" t="s">
        <v>222</v>
      </c>
      <c r="C70" s="371" t="s">
        <v>222</v>
      </c>
      <c r="D70" s="371" t="s">
        <v>222</v>
      </c>
      <c r="E70" s="371" t="s">
        <v>222</v>
      </c>
      <c r="F70" s="372" t="s">
        <v>222</v>
      </c>
      <c r="G70" s="393" t="s">
        <v>223</v>
      </c>
      <c r="H70" s="393" t="s">
        <v>223</v>
      </c>
      <c r="I70" s="393" t="s">
        <v>179</v>
      </c>
      <c r="J70" s="393" t="s">
        <v>179</v>
      </c>
      <c r="K70" s="393" t="s">
        <v>179</v>
      </c>
      <c r="L70" s="393" t="s">
        <v>179</v>
      </c>
      <c r="M70" s="393" t="s">
        <v>179</v>
      </c>
      <c r="N70" s="393" t="s">
        <v>180</v>
      </c>
      <c r="O70" s="393" t="s">
        <v>180</v>
      </c>
      <c r="P70" s="393" t="s">
        <v>180</v>
      </c>
      <c r="Q70" s="393" t="s">
        <v>180</v>
      </c>
      <c r="R70" s="393" t="s">
        <v>180</v>
      </c>
      <c r="S70" s="393" t="s">
        <v>180</v>
      </c>
    </row>
    <row r="71" spans="1:19" ht="19.95" customHeight="1" x14ac:dyDescent="0.3">
      <c r="A71" s="205">
        <v>27</v>
      </c>
      <c r="B71" s="370" t="s">
        <v>224</v>
      </c>
      <c r="C71" s="371" t="s">
        <v>224</v>
      </c>
      <c r="D71" s="371" t="s">
        <v>224</v>
      </c>
      <c r="E71" s="371" t="s">
        <v>224</v>
      </c>
      <c r="F71" s="372" t="s">
        <v>224</v>
      </c>
      <c r="G71" s="393" t="s">
        <v>225</v>
      </c>
      <c r="H71" s="393" t="s">
        <v>225</v>
      </c>
      <c r="I71" s="393" t="s">
        <v>179</v>
      </c>
      <c r="J71" s="393" t="s">
        <v>179</v>
      </c>
      <c r="K71" s="393" t="s">
        <v>179</v>
      </c>
      <c r="L71" s="393" t="s">
        <v>179</v>
      </c>
      <c r="M71" s="393" t="s">
        <v>179</v>
      </c>
      <c r="N71" s="393" t="s">
        <v>180</v>
      </c>
      <c r="O71" s="393" t="s">
        <v>180</v>
      </c>
      <c r="P71" s="393" t="s">
        <v>180</v>
      </c>
      <c r="Q71" s="393" t="s">
        <v>180</v>
      </c>
      <c r="R71" s="393" t="s">
        <v>180</v>
      </c>
      <c r="S71" s="393" t="s">
        <v>180</v>
      </c>
    </row>
    <row r="72" spans="1:19" ht="19.95" customHeight="1" x14ac:dyDescent="0.3">
      <c r="A72" s="205">
        <v>28</v>
      </c>
      <c r="B72" s="370" t="s">
        <v>226</v>
      </c>
      <c r="C72" s="371" t="s">
        <v>226</v>
      </c>
      <c r="D72" s="371" t="s">
        <v>226</v>
      </c>
      <c r="E72" s="371" t="s">
        <v>226</v>
      </c>
      <c r="F72" s="372" t="s">
        <v>226</v>
      </c>
      <c r="G72" s="393" t="s">
        <v>227</v>
      </c>
      <c r="H72" s="393" t="s">
        <v>227</v>
      </c>
      <c r="I72" s="393" t="s">
        <v>179</v>
      </c>
      <c r="J72" s="393" t="s">
        <v>179</v>
      </c>
      <c r="K72" s="393" t="s">
        <v>179</v>
      </c>
      <c r="L72" s="393" t="s">
        <v>179</v>
      </c>
      <c r="M72" s="393" t="s">
        <v>179</v>
      </c>
      <c r="N72" s="393" t="s">
        <v>180</v>
      </c>
      <c r="O72" s="393" t="s">
        <v>180</v>
      </c>
      <c r="P72" s="393" t="s">
        <v>180</v>
      </c>
      <c r="Q72" s="393" t="s">
        <v>180</v>
      </c>
      <c r="R72" s="393" t="s">
        <v>180</v>
      </c>
      <c r="S72" s="393" t="s">
        <v>180</v>
      </c>
    </row>
    <row r="73" spans="1:19" ht="19.95" customHeight="1" x14ac:dyDescent="0.3">
      <c r="A73" s="205">
        <v>29</v>
      </c>
      <c r="B73" s="370" t="s">
        <v>228</v>
      </c>
      <c r="C73" s="371" t="s">
        <v>228</v>
      </c>
      <c r="D73" s="371" t="s">
        <v>228</v>
      </c>
      <c r="E73" s="371" t="s">
        <v>228</v>
      </c>
      <c r="F73" s="372" t="s">
        <v>228</v>
      </c>
      <c r="G73" s="393" t="s">
        <v>229</v>
      </c>
      <c r="H73" s="393" t="s">
        <v>229</v>
      </c>
      <c r="I73" s="393" t="s">
        <v>179</v>
      </c>
      <c r="J73" s="393" t="s">
        <v>179</v>
      </c>
      <c r="K73" s="393" t="s">
        <v>179</v>
      </c>
      <c r="L73" s="393" t="s">
        <v>179</v>
      </c>
      <c r="M73" s="393" t="s">
        <v>179</v>
      </c>
      <c r="N73" s="393" t="s">
        <v>180</v>
      </c>
      <c r="O73" s="393" t="s">
        <v>180</v>
      </c>
      <c r="P73" s="393" t="s">
        <v>180</v>
      </c>
      <c r="Q73" s="393" t="s">
        <v>180</v>
      </c>
      <c r="R73" s="393" t="s">
        <v>180</v>
      </c>
      <c r="S73" s="393" t="s">
        <v>180</v>
      </c>
    </row>
    <row r="74" spans="1:19" ht="19.95" customHeight="1" x14ac:dyDescent="0.3">
      <c r="A74" s="205">
        <v>30</v>
      </c>
      <c r="B74" s="370" t="s">
        <v>230</v>
      </c>
      <c r="C74" s="371" t="s">
        <v>230</v>
      </c>
      <c r="D74" s="371" t="s">
        <v>230</v>
      </c>
      <c r="E74" s="371" t="s">
        <v>230</v>
      </c>
      <c r="F74" s="372" t="s">
        <v>230</v>
      </c>
      <c r="G74" s="393" t="s">
        <v>231</v>
      </c>
      <c r="H74" s="393" t="s">
        <v>231</v>
      </c>
      <c r="I74" s="393" t="s">
        <v>179</v>
      </c>
      <c r="J74" s="393" t="s">
        <v>179</v>
      </c>
      <c r="K74" s="393" t="s">
        <v>179</v>
      </c>
      <c r="L74" s="393" t="s">
        <v>179</v>
      </c>
      <c r="M74" s="393" t="s">
        <v>179</v>
      </c>
      <c r="N74" s="393" t="s">
        <v>180</v>
      </c>
      <c r="O74" s="393" t="s">
        <v>180</v>
      </c>
      <c r="P74" s="393" t="s">
        <v>180</v>
      </c>
      <c r="Q74" s="393" t="s">
        <v>180</v>
      </c>
      <c r="R74" s="393" t="s">
        <v>180</v>
      </c>
      <c r="S74" s="393" t="s">
        <v>180</v>
      </c>
    </row>
    <row r="75" spans="1:19" ht="19.95" customHeight="1" x14ac:dyDescent="0.3">
      <c r="A75" s="205">
        <v>31</v>
      </c>
      <c r="B75" s="370" t="s">
        <v>232</v>
      </c>
      <c r="C75" s="371" t="s">
        <v>232</v>
      </c>
      <c r="D75" s="371" t="s">
        <v>232</v>
      </c>
      <c r="E75" s="371" t="s">
        <v>232</v>
      </c>
      <c r="F75" s="372" t="s">
        <v>232</v>
      </c>
      <c r="G75" s="393" t="s">
        <v>233</v>
      </c>
      <c r="H75" s="393" t="s">
        <v>233</v>
      </c>
      <c r="I75" s="393" t="s">
        <v>179</v>
      </c>
      <c r="J75" s="393" t="s">
        <v>179</v>
      </c>
      <c r="K75" s="393" t="s">
        <v>179</v>
      </c>
      <c r="L75" s="393" t="s">
        <v>179</v>
      </c>
      <c r="M75" s="393" t="s">
        <v>179</v>
      </c>
      <c r="N75" s="393" t="s">
        <v>234</v>
      </c>
      <c r="O75" s="393" t="s">
        <v>234</v>
      </c>
      <c r="P75" s="393" t="s">
        <v>234</v>
      </c>
      <c r="Q75" s="393" t="s">
        <v>234</v>
      </c>
      <c r="R75" s="393" t="s">
        <v>234</v>
      </c>
      <c r="S75" s="393" t="s">
        <v>234</v>
      </c>
    </row>
    <row r="76" spans="1:19" ht="19.95" customHeight="1" x14ac:dyDescent="0.3">
      <c r="A76" s="205">
        <v>32</v>
      </c>
      <c r="B76" s="370" t="s">
        <v>235</v>
      </c>
      <c r="C76" s="371" t="s">
        <v>235</v>
      </c>
      <c r="D76" s="371" t="s">
        <v>235</v>
      </c>
      <c r="E76" s="371" t="s">
        <v>235</v>
      </c>
      <c r="F76" s="372" t="s">
        <v>235</v>
      </c>
      <c r="G76" s="393" t="s">
        <v>236</v>
      </c>
      <c r="H76" s="393" t="s">
        <v>236</v>
      </c>
      <c r="I76" s="393" t="s">
        <v>168</v>
      </c>
      <c r="J76" s="393" t="s">
        <v>168</v>
      </c>
      <c r="K76" s="393" t="s">
        <v>168</v>
      </c>
      <c r="L76" s="393" t="s">
        <v>168</v>
      </c>
      <c r="M76" s="393" t="s">
        <v>168</v>
      </c>
      <c r="N76" s="393" t="s">
        <v>237</v>
      </c>
      <c r="O76" s="393" t="s">
        <v>237</v>
      </c>
      <c r="P76" s="393" t="s">
        <v>237</v>
      </c>
      <c r="Q76" s="393" t="s">
        <v>237</v>
      </c>
      <c r="R76" s="393" t="s">
        <v>237</v>
      </c>
      <c r="S76" s="393" t="s">
        <v>237</v>
      </c>
    </row>
    <row r="77" spans="1:19" ht="19.95" customHeight="1" x14ac:dyDescent="0.3">
      <c r="A77" s="205">
        <v>33</v>
      </c>
      <c r="B77" s="370" t="s">
        <v>238</v>
      </c>
      <c r="C77" s="371" t="s">
        <v>238</v>
      </c>
      <c r="D77" s="371" t="s">
        <v>238</v>
      </c>
      <c r="E77" s="371" t="s">
        <v>238</v>
      </c>
      <c r="F77" s="372" t="s">
        <v>238</v>
      </c>
      <c r="G77" s="393" t="s">
        <v>239</v>
      </c>
      <c r="H77" s="393" t="s">
        <v>239</v>
      </c>
      <c r="I77" s="393" t="s">
        <v>168</v>
      </c>
      <c r="J77" s="393" t="s">
        <v>168</v>
      </c>
      <c r="K77" s="393" t="s">
        <v>168</v>
      </c>
      <c r="L77" s="393" t="s">
        <v>168</v>
      </c>
      <c r="M77" s="393" t="s">
        <v>168</v>
      </c>
      <c r="N77" s="393" t="s">
        <v>180</v>
      </c>
      <c r="O77" s="393" t="s">
        <v>180</v>
      </c>
      <c r="P77" s="393" t="s">
        <v>180</v>
      </c>
      <c r="Q77" s="393" t="s">
        <v>180</v>
      </c>
      <c r="R77" s="393" t="s">
        <v>180</v>
      </c>
      <c r="S77" s="393" t="s">
        <v>180</v>
      </c>
    </row>
    <row r="78" spans="1:19" ht="19.95" customHeight="1" x14ac:dyDescent="0.3">
      <c r="A78" s="205">
        <v>34</v>
      </c>
      <c r="B78" s="370" t="s">
        <v>240</v>
      </c>
      <c r="C78" s="371" t="s">
        <v>240</v>
      </c>
      <c r="D78" s="371" t="s">
        <v>240</v>
      </c>
      <c r="E78" s="371" t="s">
        <v>240</v>
      </c>
      <c r="F78" s="372" t="s">
        <v>240</v>
      </c>
      <c r="G78" s="393" t="s">
        <v>241</v>
      </c>
      <c r="H78" s="393" t="s">
        <v>241</v>
      </c>
      <c r="I78" s="393" t="s">
        <v>179</v>
      </c>
      <c r="J78" s="393" t="s">
        <v>179</v>
      </c>
      <c r="K78" s="393" t="s">
        <v>179</v>
      </c>
      <c r="L78" s="393" t="s">
        <v>179</v>
      </c>
      <c r="M78" s="393" t="s">
        <v>179</v>
      </c>
      <c r="N78" s="393" t="s">
        <v>234</v>
      </c>
      <c r="O78" s="393" t="s">
        <v>234</v>
      </c>
      <c r="P78" s="393" t="s">
        <v>234</v>
      </c>
      <c r="Q78" s="393" t="s">
        <v>234</v>
      </c>
      <c r="R78" s="393" t="s">
        <v>234</v>
      </c>
      <c r="S78" s="393" t="s">
        <v>234</v>
      </c>
    </row>
    <row r="79" spans="1:19" ht="19.95" customHeight="1" x14ac:dyDescent="0.3">
      <c r="A79" s="205">
        <v>35</v>
      </c>
      <c r="B79" s="370" t="s">
        <v>242</v>
      </c>
      <c r="C79" s="371" t="s">
        <v>242</v>
      </c>
      <c r="D79" s="371" t="s">
        <v>242</v>
      </c>
      <c r="E79" s="371" t="s">
        <v>242</v>
      </c>
      <c r="F79" s="372" t="s">
        <v>242</v>
      </c>
      <c r="G79" s="393" t="s">
        <v>243</v>
      </c>
      <c r="H79" s="393" t="s">
        <v>243</v>
      </c>
      <c r="I79" s="393" t="s">
        <v>179</v>
      </c>
      <c r="J79" s="393" t="s">
        <v>179</v>
      </c>
      <c r="K79" s="393" t="s">
        <v>179</v>
      </c>
      <c r="L79" s="393" t="s">
        <v>179</v>
      </c>
      <c r="M79" s="393" t="s">
        <v>179</v>
      </c>
      <c r="N79" s="393" t="s">
        <v>180</v>
      </c>
      <c r="O79" s="393" t="s">
        <v>180</v>
      </c>
      <c r="P79" s="393" t="s">
        <v>180</v>
      </c>
      <c r="Q79" s="393" t="s">
        <v>180</v>
      </c>
      <c r="R79" s="393" t="s">
        <v>180</v>
      </c>
      <c r="S79" s="393" t="s">
        <v>180</v>
      </c>
    </row>
    <row r="80" spans="1:19" ht="19.95" customHeight="1" x14ac:dyDescent="0.3">
      <c r="A80" s="205">
        <v>36</v>
      </c>
      <c r="B80" s="370" t="s">
        <v>244</v>
      </c>
      <c r="C80" s="371" t="s">
        <v>244</v>
      </c>
      <c r="D80" s="371" t="s">
        <v>244</v>
      </c>
      <c r="E80" s="371" t="s">
        <v>244</v>
      </c>
      <c r="F80" s="372" t="s">
        <v>244</v>
      </c>
      <c r="G80" s="393" t="s">
        <v>245</v>
      </c>
      <c r="H80" s="393" t="s">
        <v>245</v>
      </c>
      <c r="I80" s="393" t="s">
        <v>179</v>
      </c>
      <c r="J80" s="393" t="s">
        <v>179</v>
      </c>
      <c r="K80" s="393" t="s">
        <v>179</v>
      </c>
      <c r="L80" s="393" t="s">
        <v>179</v>
      </c>
      <c r="M80" s="393" t="s">
        <v>179</v>
      </c>
      <c r="N80" s="393" t="s">
        <v>180</v>
      </c>
      <c r="O80" s="393" t="s">
        <v>180</v>
      </c>
      <c r="P80" s="393" t="s">
        <v>180</v>
      </c>
      <c r="Q80" s="393" t="s">
        <v>180</v>
      </c>
      <c r="R80" s="393" t="s">
        <v>180</v>
      </c>
      <c r="S80" s="393" t="s">
        <v>180</v>
      </c>
    </row>
    <row r="81" spans="1:19" x14ac:dyDescent="0.3">
      <c r="A81" s="394"/>
      <c r="B81" s="395"/>
      <c r="C81" s="395"/>
      <c r="D81" s="395"/>
      <c r="E81" s="395"/>
      <c r="F81" s="395"/>
      <c r="G81" s="395"/>
      <c r="H81" s="395"/>
      <c r="I81" s="395"/>
      <c r="J81" s="395"/>
      <c r="K81" s="395"/>
      <c r="L81" s="395"/>
      <c r="M81" s="395"/>
      <c r="N81" s="395"/>
      <c r="O81" s="395"/>
      <c r="P81" s="395"/>
      <c r="Q81" s="395"/>
      <c r="R81" s="395"/>
      <c r="S81" s="396"/>
    </row>
  </sheetData>
  <mergeCells count="167">
    <mergeCell ref="A81:S81"/>
    <mergeCell ref="B79:F79"/>
    <mergeCell ref="G79:H79"/>
    <mergeCell ref="I79:M79"/>
    <mergeCell ref="N79:S79"/>
    <mergeCell ref="B80:F80"/>
    <mergeCell ref="G80:H80"/>
    <mergeCell ref="I80:M80"/>
    <mergeCell ref="N80:S80"/>
    <mergeCell ref="B77:F77"/>
    <mergeCell ref="G77:H77"/>
    <mergeCell ref="I77:M77"/>
    <mergeCell ref="N77:S77"/>
    <mergeCell ref="B78:F78"/>
    <mergeCell ref="G78:H78"/>
    <mergeCell ref="I78:M78"/>
    <mergeCell ref="N78:S78"/>
    <mergeCell ref="B75:F75"/>
    <mergeCell ref="G75:H75"/>
    <mergeCell ref="I75:M75"/>
    <mergeCell ref="N75:S75"/>
    <mergeCell ref="B76:F76"/>
    <mergeCell ref="G76:H76"/>
    <mergeCell ref="I76:M76"/>
    <mergeCell ref="N76:S76"/>
    <mergeCell ref="B73:F73"/>
    <mergeCell ref="G73:H73"/>
    <mergeCell ref="I73:M73"/>
    <mergeCell ref="N73:S73"/>
    <mergeCell ref="B74:F74"/>
    <mergeCell ref="G74:H74"/>
    <mergeCell ref="I74:M74"/>
    <mergeCell ref="N74:S74"/>
    <mergeCell ref="B71:F71"/>
    <mergeCell ref="G71:H71"/>
    <mergeCell ref="I71:M71"/>
    <mergeCell ref="N71:S71"/>
    <mergeCell ref="B72:F72"/>
    <mergeCell ref="G72:H72"/>
    <mergeCell ref="I72:M72"/>
    <mergeCell ref="N72:S72"/>
    <mergeCell ref="B69:F69"/>
    <mergeCell ref="G69:H69"/>
    <mergeCell ref="I69:M69"/>
    <mergeCell ref="N69:S69"/>
    <mergeCell ref="B70:F70"/>
    <mergeCell ref="G70:H70"/>
    <mergeCell ref="I70:M70"/>
    <mergeCell ref="N70:S70"/>
    <mergeCell ref="B67:F67"/>
    <mergeCell ref="G67:H67"/>
    <mergeCell ref="I67:M67"/>
    <mergeCell ref="N67:S67"/>
    <mergeCell ref="B68:F68"/>
    <mergeCell ref="G68:H68"/>
    <mergeCell ref="I68:M68"/>
    <mergeCell ref="N68:S68"/>
    <mergeCell ref="B65:F65"/>
    <mergeCell ref="G65:H65"/>
    <mergeCell ref="I65:M65"/>
    <mergeCell ref="N65:S65"/>
    <mergeCell ref="B66:F66"/>
    <mergeCell ref="G66:H66"/>
    <mergeCell ref="I66:M66"/>
    <mergeCell ref="N66:S66"/>
    <mergeCell ref="B63:F63"/>
    <mergeCell ref="G63:H63"/>
    <mergeCell ref="I63:M63"/>
    <mergeCell ref="N63:S63"/>
    <mergeCell ref="B64:F64"/>
    <mergeCell ref="G64:H64"/>
    <mergeCell ref="I64:M64"/>
    <mergeCell ref="N64:S64"/>
    <mergeCell ref="B61:F61"/>
    <mergeCell ref="G61:H61"/>
    <mergeCell ref="I61:M61"/>
    <mergeCell ref="N61:S61"/>
    <mergeCell ref="B62:F62"/>
    <mergeCell ref="G62:H62"/>
    <mergeCell ref="I62:M62"/>
    <mergeCell ref="N62:S62"/>
    <mergeCell ref="B59:F59"/>
    <mergeCell ref="G59:H59"/>
    <mergeCell ref="I59:M59"/>
    <mergeCell ref="N59:S59"/>
    <mergeCell ref="B60:F60"/>
    <mergeCell ref="G60:H60"/>
    <mergeCell ref="I60:M60"/>
    <mergeCell ref="N60:S60"/>
    <mergeCell ref="B57:F57"/>
    <mergeCell ref="G57:H57"/>
    <mergeCell ref="I57:M57"/>
    <mergeCell ref="N57:S57"/>
    <mergeCell ref="B58:F58"/>
    <mergeCell ref="G58:H58"/>
    <mergeCell ref="I58:M58"/>
    <mergeCell ref="N58:S58"/>
    <mergeCell ref="B55:F55"/>
    <mergeCell ref="G55:H55"/>
    <mergeCell ref="I55:M55"/>
    <mergeCell ref="N55:S55"/>
    <mergeCell ref="B56:F56"/>
    <mergeCell ref="G56:H56"/>
    <mergeCell ref="I56:M56"/>
    <mergeCell ref="N56:S56"/>
    <mergeCell ref="B53:F53"/>
    <mergeCell ref="G53:H53"/>
    <mergeCell ref="I53:M53"/>
    <mergeCell ref="N53:S53"/>
    <mergeCell ref="B54:F54"/>
    <mergeCell ref="G54:H54"/>
    <mergeCell ref="I54:M54"/>
    <mergeCell ref="N54:S54"/>
    <mergeCell ref="B51:F51"/>
    <mergeCell ref="G51:H51"/>
    <mergeCell ref="I51:M51"/>
    <mergeCell ref="N51:S51"/>
    <mergeCell ref="B52:F52"/>
    <mergeCell ref="G52:H52"/>
    <mergeCell ref="I52:M52"/>
    <mergeCell ref="N52:S52"/>
    <mergeCell ref="B49:F49"/>
    <mergeCell ref="G49:H49"/>
    <mergeCell ref="I49:M49"/>
    <mergeCell ref="N49:S49"/>
    <mergeCell ref="B50:F50"/>
    <mergeCell ref="G50:H50"/>
    <mergeCell ref="I50:M50"/>
    <mergeCell ref="N50:S50"/>
    <mergeCell ref="B47:F47"/>
    <mergeCell ref="G47:H47"/>
    <mergeCell ref="I47:M47"/>
    <mergeCell ref="N47:S47"/>
    <mergeCell ref="B48:F48"/>
    <mergeCell ref="G48:H48"/>
    <mergeCell ref="I48:M48"/>
    <mergeCell ref="N48:S48"/>
    <mergeCell ref="B45:F45"/>
    <mergeCell ref="G45:H45"/>
    <mergeCell ref="I45:M45"/>
    <mergeCell ref="N45:S45"/>
    <mergeCell ref="B46:F46"/>
    <mergeCell ref="G46:H46"/>
    <mergeCell ref="I46:M46"/>
    <mergeCell ref="N46:S46"/>
    <mergeCell ref="A35:L35"/>
    <mergeCell ref="A36:L36"/>
    <mergeCell ref="A37:L39"/>
    <mergeCell ref="A41:Z41"/>
    <mergeCell ref="A42:S42"/>
    <mergeCell ref="B44:F44"/>
    <mergeCell ref="G44:H44"/>
    <mergeCell ref="I44:M44"/>
    <mergeCell ref="N44:S44"/>
    <mergeCell ref="A31:F31"/>
    <mergeCell ref="G31:L31"/>
    <mergeCell ref="A32:F32"/>
    <mergeCell ref="G32:L32"/>
    <mergeCell ref="A33:F33"/>
    <mergeCell ref="A34:F34"/>
    <mergeCell ref="A3:Z3"/>
    <mergeCell ref="A5:Z5"/>
    <mergeCell ref="A6:Z6"/>
    <mergeCell ref="A23:Z23"/>
    <mergeCell ref="A24:Z26"/>
    <mergeCell ref="A30:F30"/>
    <mergeCell ref="G30:L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EDC1-CB5C-4AF4-A216-6EC12B6A32EC}">
  <dimension ref="A4:I69"/>
  <sheetViews>
    <sheetView workbookViewId="0">
      <selection activeCell="F1" sqref="F1"/>
    </sheetView>
  </sheetViews>
  <sheetFormatPr baseColWidth="10" defaultColWidth="11.5546875" defaultRowHeight="14.4" x14ac:dyDescent="0.3"/>
  <cols>
    <col min="1" max="1" width="7.44140625" customWidth="1"/>
    <col min="2" max="2" width="18.33203125" customWidth="1"/>
    <col min="3" max="3" width="36.664062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351"/>
      <c r="B4" s="351"/>
      <c r="C4" s="351"/>
      <c r="D4" s="351"/>
      <c r="E4" s="351"/>
      <c r="F4" s="351"/>
      <c r="G4" s="351"/>
      <c r="H4" s="351"/>
      <c r="I4" s="351"/>
    </row>
    <row r="5" spans="1:9" ht="21" x14ac:dyDescent="0.4">
      <c r="A5" s="397" t="s">
        <v>246</v>
      </c>
      <c r="B5" s="397"/>
      <c r="C5" s="397"/>
      <c r="D5" s="397"/>
      <c r="E5" s="397"/>
      <c r="F5" s="397"/>
      <c r="G5" s="397"/>
      <c r="H5" s="397"/>
      <c r="I5" s="397"/>
    </row>
    <row r="6" spans="1:9" ht="15.6" x14ac:dyDescent="0.3">
      <c r="A6" s="398" t="s">
        <v>247</v>
      </c>
      <c r="B6" s="399"/>
      <c r="C6" s="399"/>
      <c r="D6" s="399"/>
      <c r="E6" s="399"/>
      <c r="F6" s="399"/>
      <c r="G6" s="399"/>
      <c r="H6" s="399"/>
      <c r="I6" s="400"/>
    </row>
    <row r="7" spans="1:9" ht="15.6" x14ac:dyDescent="0.3">
      <c r="A7" s="401" t="s">
        <v>248</v>
      </c>
      <c r="B7" s="401"/>
      <c r="C7" s="401"/>
      <c r="D7" s="401"/>
      <c r="E7" s="401"/>
      <c r="F7" s="401"/>
      <c r="G7" s="401"/>
      <c r="H7" s="401"/>
      <c r="I7" s="402"/>
    </row>
    <row r="8" spans="1:9" ht="39.6" customHeight="1" x14ac:dyDescent="0.3">
      <c r="A8" s="206" t="s">
        <v>122</v>
      </c>
      <c r="B8" s="207" t="s">
        <v>33</v>
      </c>
      <c r="C8" s="208" t="s">
        <v>249</v>
      </c>
      <c r="D8" s="207" t="s">
        <v>250</v>
      </c>
      <c r="E8" s="208" t="s">
        <v>251</v>
      </c>
      <c r="F8" s="208" t="s">
        <v>252</v>
      </c>
      <c r="G8" s="208" t="s">
        <v>253</v>
      </c>
      <c r="H8" s="208" t="s">
        <v>254</v>
      </c>
      <c r="I8" s="209" t="s">
        <v>255</v>
      </c>
    </row>
    <row r="9" spans="1:9" ht="13.2" customHeight="1" x14ac:dyDescent="0.3">
      <c r="A9" s="403">
        <v>1</v>
      </c>
      <c r="B9" s="406" t="s">
        <v>130</v>
      </c>
      <c r="C9" s="210" t="s">
        <v>256</v>
      </c>
      <c r="D9" s="210" t="s">
        <v>257</v>
      </c>
      <c r="E9" s="210">
        <v>2</v>
      </c>
      <c r="F9" s="210">
        <v>1</v>
      </c>
      <c r="G9" s="210" t="s">
        <v>258</v>
      </c>
      <c r="H9" s="211"/>
      <c r="I9" s="210">
        <v>10</v>
      </c>
    </row>
    <row r="10" spans="1:9" ht="13.2" customHeight="1" x14ac:dyDescent="0.3">
      <c r="A10" s="404"/>
      <c r="B10" s="407"/>
      <c r="C10" s="210" t="s">
        <v>259</v>
      </c>
      <c r="D10" s="210" t="s">
        <v>260</v>
      </c>
      <c r="E10" s="210">
        <v>2</v>
      </c>
      <c r="F10" s="210">
        <v>2</v>
      </c>
      <c r="G10" s="210" t="s">
        <v>261</v>
      </c>
      <c r="H10" s="211"/>
      <c r="I10" s="210">
        <v>20</v>
      </c>
    </row>
    <row r="11" spans="1:9" ht="13.2" customHeight="1" x14ac:dyDescent="0.3">
      <c r="A11" s="404"/>
      <c r="B11" s="407"/>
      <c r="C11" s="210" t="s">
        <v>262</v>
      </c>
      <c r="D11" s="210" t="s">
        <v>260</v>
      </c>
      <c r="E11" s="210">
        <v>3</v>
      </c>
      <c r="F11" s="210">
        <v>1.5</v>
      </c>
      <c r="G11" s="210" t="s">
        <v>263</v>
      </c>
      <c r="H11" s="211"/>
      <c r="I11" s="210">
        <v>25</v>
      </c>
    </row>
    <row r="12" spans="1:9" ht="13.2" customHeight="1" x14ac:dyDescent="0.3">
      <c r="A12" s="404"/>
      <c r="B12" s="407"/>
      <c r="C12" s="210" t="s">
        <v>264</v>
      </c>
      <c r="D12" s="210" t="s">
        <v>257</v>
      </c>
      <c r="E12" s="210">
        <v>1</v>
      </c>
      <c r="F12" s="210">
        <v>0.5</v>
      </c>
      <c r="G12" s="210" t="s">
        <v>265</v>
      </c>
      <c r="H12" s="211"/>
      <c r="I12" s="210">
        <v>10</v>
      </c>
    </row>
    <row r="13" spans="1:9" s="34" customFormat="1" ht="13.2" customHeight="1" x14ac:dyDescent="0.3">
      <c r="A13" s="405"/>
      <c r="B13" s="408"/>
      <c r="C13" s="212" t="s">
        <v>266</v>
      </c>
      <c r="D13" s="213"/>
      <c r="E13" s="213">
        <f>SUM(E9:E12)</f>
        <v>8</v>
      </c>
      <c r="F13" s="213">
        <f>SUM(F9:F12)</f>
        <v>5</v>
      </c>
      <c r="G13" s="213"/>
      <c r="H13" s="214"/>
      <c r="I13" s="213">
        <f>SUM(I9:I12)</f>
        <v>65</v>
      </c>
    </row>
    <row r="14" spans="1:9" ht="13.2" customHeight="1" x14ac:dyDescent="0.3">
      <c r="A14" s="403">
        <v>2</v>
      </c>
      <c r="B14" s="406" t="s">
        <v>133</v>
      </c>
      <c r="C14" s="215" t="s">
        <v>267</v>
      </c>
      <c r="D14" s="216" t="s">
        <v>260</v>
      </c>
      <c r="E14" s="216">
        <v>10</v>
      </c>
      <c r="F14" s="216">
        <v>6</v>
      </c>
      <c r="G14" s="216" t="s">
        <v>268</v>
      </c>
      <c r="H14" s="217"/>
      <c r="I14" s="211">
        <v>40</v>
      </c>
    </row>
    <row r="15" spans="1:9" ht="13.2" customHeight="1" x14ac:dyDescent="0.3">
      <c r="A15" s="404"/>
      <c r="B15" s="407"/>
      <c r="C15" s="215" t="s">
        <v>269</v>
      </c>
      <c r="D15" s="216" t="s">
        <v>260</v>
      </c>
      <c r="E15" s="216">
        <v>8</v>
      </c>
      <c r="F15" s="216">
        <v>8</v>
      </c>
      <c r="G15" s="216" t="s">
        <v>270</v>
      </c>
      <c r="H15" s="217"/>
      <c r="I15" s="211">
        <v>100</v>
      </c>
    </row>
    <row r="16" spans="1:9" ht="13.2" customHeight="1" x14ac:dyDescent="0.3">
      <c r="A16" s="404"/>
      <c r="B16" s="407"/>
      <c r="C16" s="215" t="s">
        <v>271</v>
      </c>
      <c r="D16" s="216" t="s">
        <v>260</v>
      </c>
      <c r="E16" s="216">
        <v>20</v>
      </c>
      <c r="F16" s="216">
        <v>12</v>
      </c>
      <c r="G16" s="216" t="s">
        <v>272</v>
      </c>
      <c r="H16" s="217"/>
      <c r="I16" s="210">
        <v>200</v>
      </c>
    </row>
    <row r="17" spans="1:9" ht="13.2" customHeight="1" x14ac:dyDescent="0.3">
      <c r="A17" s="404"/>
      <c r="B17" s="408"/>
      <c r="C17" s="215" t="s">
        <v>273</v>
      </c>
      <c r="D17" s="216" t="s">
        <v>260</v>
      </c>
      <c r="E17" s="216">
        <v>6</v>
      </c>
      <c r="F17" s="216">
        <v>6</v>
      </c>
      <c r="G17" s="216" t="s">
        <v>272</v>
      </c>
      <c r="H17" s="218"/>
      <c r="I17" s="210">
        <v>100</v>
      </c>
    </row>
    <row r="18" spans="1:9" ht="13.2" customHeight="1" x14ac:dyDescent="0.3">
      <c r="A18" s="404"/>
      <c r="B18" s="219"/>
      <c r="C18" s="215" t="s">
        <v>274</v>
      </c>
      <c r="D18" s="216" t="s">
        <v>260</v>
      </c>
      <c r="E18" s="216">
        <v>10</v>
      </c>
      <c r="F18" s="216">
        <v>10</v>
      </c>
      <c r="G18" s="216" t="s">
        <v>275</v>
      </c>
      <c r="H18" s="218"/>
      <c r="I18" s="210">
        <v>60</v>
      </c>
    </row>
    <row r="19" spans="1:9" ht="13.2" customHeight="1" x14ac:dyDescent="0.3">
      <c r="A19" s="404"/>
      <c r="B19" s="220"/>
      <c r="C19" s="215" t="s">
        <v>276</v>
      </c>
      <c r="D19" s="216" t="s">
        <v>260</v>
      </c>
      <c r="E19" s="216">
        <v>1</v>
      </c>
      <c r="F19" s="216">
        <v>0.5</v>
      </c>
      <c r="G19" s="216" t="s">
        <v>277</v>
      </c>
      <c r="H19" s="218"/>
      <c r="I19" s="211">
        <v>20</v>
      </c>
    </row>
    <row r="20" spans="1:9" s="34" customFormat="1" ht="13.2" customHeight="1" x14ac:dyDescent="0.3">
      <c r="A20" s="405"/>
      <c r="B20" s="220"/>
      <c r="C20" s="212" t="s">
        <v>266</v>
      </c>
      <c r="D20" s="221"/>
      <c r="E20" s="222">
        <f>SUM(E14:E19)</f>
        <v>55</v>
      </c>
      <c r="F20" s="222">
        <f>SUM(F14:F19)</f>
        <v>42.5</v>
      </c>
      <c r="G20" s="221"/>
      <c r="H20" s="222"/>
      <c r="I20" s="222">
        <f>SUM(I14:I19)</f>
        <v>520</v>
      </c>
    </row>
    <row r="21" spans="1:9" ht="13.2" customHeight="1" x14ac:dyDescent="0.3">
      <c r="A21" s="409">
        <v>3</v>
      </c>
      <c r="B21" s="410" t="s">
        <v>135</v>
      </c>
      <c r="C21" s="223"/>
      <c r="D21" s="224"/>
      <c r="E21" s="223"/>
      <c r="F21" s="223"/>
      <c r="G21" s="216"/>
      <c r="H21" s="225"/>
      <c r="I21" s="226"/>
    </row>
    <row r="22" spans="1:9" ht="13.2" customHeight="1" x14ac:dyDescent="0.3">
      <c r="A22" s="409"/>
      <c r="B22" s="411"/>
      <c r="C22" s="223"/>
      <c r="D22" s="224"/>
      <c r="E22" s="224"/>
      <c r="F22" s="224"/>
      <c r="G22" s="224"/>
      <c r="H22" s="225"/>
      <c r="I22" s="225"/>
    </row>
    <row r="23" spans="1:9" ht="13.2" customHeight="1" x14ac:dyDescent="0.3">
      <c r="A23" s="409"/>
      <c r="B23" s="412"/>
      <c r="C23" s="212" t="s">
        <v>266</v>
      </c>
      <c r="D23" s="227"/>
      <c r="E23" s="227"/>
      <c r="F23" s="227"/>
      <c r="G23" s="227"/>
      <c r="H23" s="228"/>
      <c r="I23" s="228"/>
    </row>
    <row r="24" spans="1:9" ht="32.4" customHeight="1" x14ac:dyDescent="0.3">
      <c r="A24" s="409">
        <v>4</v>
      </c>
      <c r="B24" s="410" t="s">
        <v>278</v>
      </c>
      <c r="C24" s="224" t="s">
        <v>279</v>
      </c>
      <c r="D24" s="229" t="s">
        <v>260</v>
      </c>
      <c r="E24" s="223">
        <v>6</v>
      </c>
      <c r="F24" s="223">
        <v>3</v>
      </c>
      <c r="G24" s="230" t="s">
        <v>280</v>
      </c>
      <c r="H24" s="211"/>
      <c r="I24" s="231">
        <v>130</v>
      </c>
    </row>
    <row r="25" spans="1:9" ht="34.950000000000003" customHeight="1" x14ac:dyDescent="0.3">
      <c r="A25" s="409"/>
      <c r="B25" s="411"/>
      <c r="C25" s="232" t="s">
        <v>281</v>
      </c>
      <c r="D25" s="232" t="s">
        <v>260</v>
      </c>
      <c r="E25" s="232">
        <v>22</v>
      </c>
      <c r="F25" s="232">
        <v>5</v>
      </c>
      <c r="G25" s="233" t="s">
        <v>282</v>
      </c>
      <c r="H25" s="225"/>
      <c r="I25" s="234">
        <v>400</v>
      </c>
    </row>
    <row r="26" spans="1:9" ht="30" customHeight="1" x14ac:dyDescent="0.3">
      <c r="A26" s="409"/>
      <c r="B26" s="411"/>
      <c r="C26" s="232"/>
      <c r="D26" s="232"/>
      <c r="E26" s="232"/>
      <c r="F26" s="232"/>
      <c r="G26" s="232"/>
      <c r="H26" s="225"/>
      <c r="I26" s="226"/>
    </row>
    <row r="27" spans="1:9" ht="30.6" customHeight="1" x14ac:dyDescent="0.3">
      <c r="A27" s="409"/>
      <c r="B27" s="411"/>
      <c r="C27" s="235"/>
      <c r="D27" s="229"/>
      <c r="E27" s="229"/>
      <c r="F27" s="229"/>
      <c r="G27" s="235"/>
      <c r="H27" s="225"/>
      <c r="I27" s="226"/>
    </row>
    <row r="28" spans="1:9" ht="26.4" customHeight="1" x14ac:dyDescent="0.3">
      <c r="A28" s="409"/>
      <c r="B28" s="411"/>
      <c r="C28" s="232"/>
      <c r="D28" s="229"/>
      <c r="E28" s="236"/>
      <c r="F28" s="236"/>
      <c r="G28" s="237"/>
      <c r="H28" s="225"/>
      <c r="I28" s="236"/>
    </row>
    <row r="29" spans="1:9" ht="13.2" customHeight="1" x14ac:dyDescent="0.3">
      <c r="A29" s="409"/>
      <c r="B29" s="412"/>
      <c r="C29" s="236"/>
      <c r="D29" s="236"/>
      <c r="E29" s="236"/>
      <c r="F29" s="236"/>
      <c r="G29" s="236"/>
      <c r="H29" s="225"/>
      <c r="I29" s="236"/>
    </row>
    <row r="30" spans="1:9" s="34" customFormat="1" ht="13.2" customHeight="1" x14ac:dyDescent="0.3">
      <c r="A30" s="409"/>
      <c r="B30" s="219"/>
      <c r="C30" s="212" t="s">
        <v>266</v>
      </c>
      <c r="D30" s="238"/>
      <c r="E30" s="238">
        <f>SUM(E24:E29)</f>
        <v>28</v>
      </c>
      <c r="F30" s="238">
        <f>SUM(F24:F29)</f>
        <v>8</v>
      </c>
      <c r="G30" s="238"/>
      <c r="H30" s="238"/>
      <c r="I30" s="238">
        <f>SUM(I24:I29)</f>
        <v>530</v>
      </c>
    </row>
    <row r="31" spans="1:9" ht="13.2" customHeight="1" x14ac:dyDescent="0.3">
      <c r="A31" s="403">
        <v>5</v>
      </c>
      <c r="B31" s="411" t="s">
        <v>283</v>
      </c>
      <c r="C31" s="239" t="s">
        <v>284</v>
      </c>
      <c r="D31" s="239" t="s">
        <v>260</v>
      </c>
      <c r="E31" s="239">
        <v>4</v>
      </c>
      <c r="F31" s="239"/>
      <c r="G31" s="240" t="s">
        <v>285</v>
      </c>
      <c r="H31" s="241"/>
      <c r="I31" s="239"/>
    </row>
    <row r="32" spans="1:9" ht="13.2" customHeight="1" x14ac:dyDescent="0.3">
      <c r="A32" s="404"/>
      <c r="B32" s="411"/>
      <c r="C32" s="242" t="s">
        <v>286</v>
      </c>
      <c r="D32" s="243" t="s">
        <v>287</v>
      </c>
      <c r="E32" s="244">
        <v>2</v>
      </c>
      <c r="F32" s="245"/>
      <c r="G32" s="246" t="s">
        <v>288</v>
      </c>
      <c r="H32" s="211"/>
      <c r="I32" s="247"/>
    </row>
    <row r="33" spans="1:9" ht="13.2" customHeight="1" x14ac:dyDescent="0.3">
      <c r="A33" s="404"/>
      <c r="B33" s="411"/>
      <c r="C33" s="248" t="s">
        <v>289</v>
      </c>
      <c r="D33" s="249" t="s">
        <v>287</v>
      </c>
      <c r="E33" s="249">
        <v>16</v>
      </c>
      <c r="F33" s="249">
        <v>3</v>
      </c>
      <c r="G33" s="250" t="s">
        <v>288</v>
      </c>
      <c r="H33" s="211"/>
      <c r="I33" s="249"/>
    </row>
    <row r="34" spans="1:9" ht="13.2" customHeight="1" x14ac:dyDescent="0.3">
      <c r="A34" s="404"/>
      <c r="B34" s="411"/>
      <c r="C34" s="239" t="s">
        <v>290</v>
      </c>
      <c r="D34" s="239" t="s">
        <v>287</v>
      </c>
      <c r="E34" s="251">
        <v>3</v>
      </c>
      <c r="F34" s="239">
        <v>1</v>
      </c>
      <c r="G34" s="153"/>
      <c r="H34" s="241"/>
      <c r="I34" s="239">
        <v>20</v>
      </c>
    </row>
    <row r="35" spans="1:9" ht="13.2" customHeight="1" x14ac:dyDescent="0.3">
      <c r="A35" s="404"/>
      <c r="B35" s="411"/>
      <c r="C35" s="239" t="s">
        <v>291</v>
      </c>
      <c r="D35" s="239" t="s">
        <v>257</v>
      </c>
      <c r="E35" s="251">
        <v>5</v>
      </c>
      <c r="F35" s="239">
        <v>2</v>
      </c>
      <c r="G35" s="240" t="s">
        <v>272</v>
      </c>
      <c r="H35" s="241"/>
      <c r="I35" s="239">
        <v>500</v>
      </c>
    </row>
    <row r="36" spans="1:9" ht="13.2" customHeight="1" x14ac:dyDescent="0.3">
      <c r="A36" s="404"/>
      <c r="B36" s="411"/>
      <c r="C36" s="239" t="s">
        <v>292</v>
      </c>
      <c r="D36" s="239" t="s">
        <v>293</v>
      </c>
      <c r="E36" s="251">
        <v>3</v>
      </c>
      <c r="F36" s="239">
        <v>3</v>
      </c>
      <c r="G36" s="240" t="s">
        <v>294</v>
      </c>
      <c r="H36" s="241"/>
      <c r="I36" s="239">
        <v>100</v>
      </c>
    </row>
    <row r="37" spans="1:9" ht="13.2" customHeight="1" x14ac:dyDescent="0.3">
      <c r="A37" s="404"/>
      <c r="B37" s="411"/>
      <c r="C37" s="252" t="s">
        <v>295</v>
      </c>
      <c r="D37" s="239" t="s">
        <v>293</v>
      </c>
      <c r="E37" s="251">
        <v>2</v>
      </c>
      <c r="F37" s="239">
        <v>2</v>
      </c>
      <c r="G37" s="240" t="s">
        <v>294</v>
      </c>
      <c r="H37" s="241"/>
      <c r="I37" s="239">
        <v>50</v>
      </c>
    </row>
    <row r="38" spans="1:9" ht="13.2" customHeight="1" x14ac:dyDescent="0.3">
      <c r="A38" s="404"/>
      <c r="B38" s="411"/>
      <c r="C38" s="252" t="s">
        <v>296</v>
      </c>
      <c r="D38" s="239" t="s">
        <v>293</v>
      </c>
      <c r="E38" s="251">
        <v>2</v>
      </c>
      <c r="F38" s="239">
        <v>2</v>
      </c>
      <c r="G38" s="240" t="s">
        <v>294</v>
      </c>
      <c r="H38" s="241"/>
      <c r="I38" s="239">
        <v>40</v>
      </c>
    </row>
    <row r="39" spans="1:9" ht="13.2" customHeight="1" x14ac:dyDescent="0.3">
      <c r="A39" s="404"/>
      <c r="B39" s="411"/>
      <c r="C39" s="239" t="s">
        <v>297</v>
      </c>
      <c r="D39" s="239" t="s">
        <v>293</v>
      </c>
      <c r="E39" s="251">
        <v>5</v>
      </c>
      <c r="F39" s="239">
        <v>3</v>
      </c>
      <c r="G39" s="239" t="s">
        <v>298</v>
      </c>
      <c r="H39" s="241"/>
      <c r="I39" s="239">
        <v>200</v>
      </c>
    </row>
    <row r="40" spans="1:9" ht="13.2" customHeight="1" x14ac:dyDescent="0.3">
      <c r="A40" s="404"/>
      <c r="B40" s="411"/>
      <c r="C40" s="253" t="s">
        <v>299</v>
      </c>
      <c r="D40" s="239" t="s">
        <v>293</v>
      </c>
      <c r="E40" s="251">
        <v>5</v>
      </c>
      <c r="F40" s="239">
        <v>2</v>
      </c>
      <c r="G40" s="239" t="s">
        <v>298</v>
      </c>
      <c r="H40" s="241"/>
      <c r="I40" s="239">
        <v>225</v>
      </c>
    </row>
    <row r="41" spans="1:9" ht="13.2" customHeight="1" x14ac:dyDescent="0.3">
      <c r="A41" s="404"/>
      <c r="B41" s="411"/>
      <c r="C41" s="239" t="s">
        <v>300</v>
      </c>
      <c r="D41" s="239" t="s">
        <v>293</v>
      </c>
      <c r="E41" s="251">
        <v>5</v>
      </c>
      <c r="F41" s="239">
        <v>4</v>
      </c>
      <c r="G41" s="239" t="s">
        <v>301</v>
      </c>
      <c r="H41" s="241"/>
      <c r="I41" s="239">
        <v>300</v>
      </c>
    </row>
    <row r="42" spans="1:9" ht="13.2" customHeight="1" x14ac:dyDescent="0.3">
      <c r="A42" s="404"/>
      <c r="B42" s="411"/>
      <c r="C42" s="239" t="s">
        <v>100</v>
      </c>
      <c r="D42" s="239" t="s">
        <v>293</v>
      </c>
      <c r="E42" s="251">
        <v>6</v>
      </c>
      <c r="F42" s="239">
        <v>3</v>
      </c>
      <c r="G42" s="239" t="s">
        <v>301</v>
      </c>
      <c r="H42" s="241"/>
      <c r="I42" s="239">
        <v>325</v>
      </c>
    </row>
    <row r="43" spans="1:9" ht="13.2" customHeight="1" x14ac:dyDescent="0.3">
      <c r="A43" s="404"/>
      <c r="B43" s="411"/>
      <c r="C43" s="239" t="s">
        <v>302</v>
      </c>
      <c r="D43" s="239" t="s">
        <v>293</v>
      </c>
      <c r="E43" s="239">
        <v>8</v>
      </c>
      <c r="F43" s="239">
        <v>8</v>
      </c>
      <c r="G43" s="239" t="s">
        <v>303</v>
      </c>
      <c r="H43" s="241"/>
      <c r="I43" s="239">
        <v>150</v>
      </c>
    </row>
    <row r="44" spans="1:9" ht="13.2" customHeight="1" x14ac:dyDescent="0.3">
      <c r="A44" s="404"/>
      <c r="B44" s="411"/>
      <c r="C44" s="252" t="s">
        <v>304</v>
      </c>
      <c r="D44" s="239" t="s">
        <v>293</v>
      </c>
      <c r="E44" s="239">
        <v>4</v>
      </c>
      <c r="F44" s="254">
        <v>4</v>
      </c>
      <c r="G44" s="239" t="s">
        <v>301</v>
      </c>
      <c r="H44" s="241"/>
      <c r="I44" s="239">
        <v>125</v>
      </c>
    </row>
    <row r="45" spans="1:9" s="34" customFormat="1" ht="13.2" customHeight="1" x14ac:dyDescent="0.3">
      <c r="A45" s="405"/>
      <c r="B45" s="412"/>
      <c r="C45" s="212" t="s">
        <v>266</v>
      </c>
      <c r="D45" s="214"/>
      <c r="E45" s="214">
        <f>SUM(E31:E44)</f>
        <v>70</v>
      </c>
      <c r="F45" s="214">
        <f>SUM(F31:F44)</f>
        <v>37</v>
      </c>
      <c r="G45" s="214"/>
      <c r="H45" s="255"/>
      <c r="I45" s="214">
        <f>SUM(I31:I44)</f>
        <v>2035</v>
      </c>
    </row>
    <row r="46" spans="1:9" ht="13.2" customHeight="1" x14ac:dyDescent="0.3">
      <c r="A46" s="403">
        <v>6</v>
      </c>
      <c r="B46" s="410" t="s">
        <v>305</v>
      </c>
      <c r="C46" s="256"/>
      <c r="D46" s="256"/>
      <c r="E46" s="256"/>
      <c r="F46" s="256"/>
      <c r="G46" s="256"/>
      <c r="H46" s="256"/>
      <c r="I46" s="256"/>
    </row>
    <row r="47" spans="1:9" ht="13.2" customHeight="1" x14ac:dyDescent="0.3">
      <c r="A47" s="404"/>
      <c r="B47" s="411"/>
      <c r="C47" s="256"/>
      <c r="D47" s="256"/>
      <c r="E47" s="256"/>
      <c r="F47" s="256"/>
      <c r="G47" s="256"/>
      <c r="H47" s="256"/>
      <c r="I47" s="256"/>
    </row>
    <row r="48" spans="1:9" ht="13.2" customHeight="1" x14ac:dyDescent="0.3">
      <c r="A48" s="405"/>
      <c r="B48" s="412"/>
      <c r="C48" s="256"/>
      <c r="D48" s="256"/>
      <c r="E48" s="256"/>
      <c r="F48" s="256"/>
      <c r="G48" s="256"/>
      <c r="H48" s="256"/>
      <c r="I48" s="256"/>
    </row>
    <row r="49" spans="1:9" ht="13.2" customHeight="1" x14ac:dyDescent="0.3">
      <c r="A49" s="409">
        <v>7</v>
      </c>
      <c r="B49" s="410" t="s">
        <v>25</v>
      </c>
      <c r="C49" s="211"/>
      <c r="D49" s="218"/>
      <c r="E49" s="257"/>
      <c r="F49" s="218"/>
      <c r="G49" s="218"/>
      <c r="H49" s="258"/>
      <c r="I49" s="218"/>
    </row>
    <row r="50" spans="1:9" ht="13.2" customHeight="1" x14ac:dyDescent="0.3">
      <c r="A50" s="409"/>
      <c r="B50" s="411"/>
      <c r="C50" s="211"/>
      <c r="D50" s="218"/>
      <c r="E50" s="257"/>
      <c r="F50" s="218"/>
      <c r="G50" s="218"/>
      <c r="H50" s="258"/>
      <c r="I50" s="218"/>
    </row>
    <row r="51" spans="1:9" ht="13.2" customHeight="1" x14ac:dyDescent="0.3">
      <c r="A51" s="409"/>
      <c r="B51" s="411"/>
      <c r="C51" s="211"/>
      <c r="D51" s="218"/>
      <c r="E51" s="257"/>
      <c r="F51" s="218"/>
      <c r="G51" s="218"/>
      <c r="H51" s="258"/>
      <c r="I51" s="218"/>
    </row>
    <row r="52" spans="1:9" ht="13.2" customHeight="1" x14ac:dyDescent="0.3">
      <c r="A52" s="409"/>
      <c r="B52" s="412"/>
      <c r="C52" s="211"/>
      <c r="D52" s="218"/>
      <c r="E52" s="257"/>
      <c r="F52" s="218"/>
      <c r="G52" s="218"/>
      <c r="H52" s="258"/>
      <c r="I52" s="218"/>
    </row>
    <row r="53" spans="1:9" ht="13.2" customHeight="1" x14ac:dyDescent="0.3">
      <c r="A53" s="409"/>
      <c r="B53" s="219"/>
      <c r="C53" s="212" t="s">
        <v>266</v>
      </c>
      <c r="D53" s="259"/>
      <c r="E53" s="259"/>
      <c r="F53" s="259"/>
      <c r="G53" s="259"/>
      <c r="H53" s="260"/>
      <c r="I53" s="259"/>
    </row>
    <row r="54" spans="1:9" ht="19.95" customHeight="1" x14ac:dyDescent="0.3">
      <c r="A54" s="409">
        <v>8</v>
      </c>
      <c r="B54" s="406" t="s">
        <v>131</v>
      </c>
      <c r="C54" s="211" t="s">
        <v>306</v>
      </c>
      <c r="D54" s="210" t="s">
        <v>307</v>
      </c>
      <c r="E54" s="210">
        <v>4</v>
      </c>
      <c r="F54" s="210">
        <v>4</v>
      </c>
      <c r="G54" s="210" t="s">
        <v>308</v>
      </c>
      <c r="H54" s="211"/>
      <c r="I54" s="261">
        <v>1000</v>
      </c>
    </row>
    <row r="55" spans="1:9" ht="19.95" customHeight="1" x14ac:dyDescent="0.3">
      <c r="A55" s="409"/>
      <c r="B55" s="407"/>
      <c r="C55" s="262" t="s">
        <v>309</v>
      </c>
      <c r="D55" s="210" t="s">
        <v>307</v>
      </c>
      <c r="E55" s="210">
        <v>10</v>
      </c>
      <c r="F55" s="210">
        <v>10</v>
      </c>
      <c r="G55" s="263" t="s">
        <v>301</v>
      </c>
      <c r="H55" s="211"/>
      <c r="I55" s="210">
        <v>60</v>
      </c>
    </row>
    <row r="56" spans="1:9" ht="19.95" customHeight="1" x14ac:dyDescent="0.3">
      <c r="A56" s="409"/>
      <c r="B56" s="407"/>
      <c r="C56" s="264" t="s">
        <v>310</v>
      </c>
      <c r="D56" s="210" t="s">
        <v>307</v>
      </c>
      <c r="E56" s="210">
        <v>7</v>
      </c>
      <c r="F56" s="210">
        <v>7</v>
      </c>
      <c r="G56" s="263" t="s">
        <v>301</v>
      </c>
      <c r="H56" s="211"/>
      <c r="I56" s="210">
        <v>40</v>
      </c>
    </row>
    <row r="57" spans="1:9" ht="19.95" customHeight="1" x14ac:dyDescent="0.3">
      <c r="A57" s="409"/>
      <c r="B57" s="407"/>
      <c r="C57" s="210" t="s">
        <v>311</v>
      </c>
      <c r="D57" s="210" t="s">
        <v>307</v>
      </c>
      <c r="E57" s="210">
        <v>5</v>
      </c>
      <c r="F57" s="210">
        <v>5</v>
      </c>
      <c r="G57" s="263" t="s">
        <v>301</v>
      </c>
      <c r="H57" s="211"/>
      <c r="I57" s="210">
        <v>30</v>
      </c>
    </row>
    <row r="58" spans="1:9" ht="19.95" customHeight="1" x14ac:dyDescent="0.3">
      <c r="A58" s="409"/>
      <c r="B58" s="408"/>
      <c r="C58" s="211"/>
      <c r="D58" s="211"/>
      <c r="E58" s="211"/>
      <c r="F58" s="211"/>
      <c r="G58" s="211"/>
      <c r="H58" s="211"/>
      <c r="I58" s="211"/>
    </row>
    <row r="59" spans="1:9" s="34" customFormat="1" ht="13.2" customHeight="1" x14ac:dyDescent="0.3">
      <c r="A59" s="409"/>
      <c r="B59" s="219"/>
      <c r="C59" s="212" t="s">
        <v>266</v>
      </c>
      <c r="D59" s="265"/>
      <c r="E59" s="265">
        <f>SUM(E54:E58)</f>
        <v>26</v>
      </c>
      <c r="F59" s="265">
        <f>SUM(F54:F58)</f>
        <v>26</v>
      </c>
      <c r="G59" s="265"/>
      <c r="H59" s="265"/>
      <c r="I59" s="265">
        <f>SUM(I54:I58)</f>
        <v>1130</v>
      </c>
    </row>
    <row r="60" spans="1:9" ht="16.8" customHeight="1" x14ac:dyDescent="0.3">
      <c r="A60" s="403">
        <v>9</v>
      </c>
      <c r="B60" s="413" t="s">
        <v>129</v>
      </c>
      <c r="C60" s="210"/>
      <c r="D60" s="210"/>
      <c r="E60" s="210"/>
      <c r="F60" s="210"/>
      <c r="G60" s="266"/>
      <c r="H60" s="210"/>
      <c r="I60" s="261"/>
    </row>
    <row r="61" spans="1:9" ht="18.600000000000001" customHeight="1" x14ac:dyDescent="0.3">
      <c r="A61" s="404"/>
      <c r="B61" s="413"/>
      <c r="C61" s="210"/>
      <c r="D61" s="210"/>
      <c r="E61" s="210"/>
      <c r="F61" s="210"/>
      <c r="G61" s="266"/>
      <c r="H61" s="210"/>
      <c r="I61" s="261"/>
    </row>
    <row r="62" spans="1:9" ht="13.2" customHeight="1" x14ac:dyDescent="0.3">
      <c r="A62" s="405"/>
      <c r="B62" s="413"/>
      <c r="C62" s="210"/>
      <c r="D62" s="210"/>
      <c r="E62" s="210"/>
      <c r="F62" s="210"/>
      <c r="G62" s="210"/>
      <c r="H62" s="210"/>
      <c r="I62" s="261"/>
    </row>
    <row r="63" spans="1:9" ht="13.2" customHeight="1" x14ac:dyDescent="0.3">
      <c r="A63" s="403">
        <v>10</v>
      </c>
      <c r="B63" s="413" t="s">
        <v>23</v>
      </c>
      <c r="C63" s="210" t="s">
        <v>312</v>
      </c>
      <c r="D63" s="210" t="s">
        <v>313</v>
      </c>
      <c r="E63" s="210">
        <v>5</v>
      </c>
      <c r="F63" s="267">
        <v>0.5</v>
      </c>
      <c r="G63" s="237"/>
      <c r="H63" s="258"/>
      <c r="I63" s="261">
        <v>15</v>
      </c>
    </row>
    <row r="64" spans="1:9" ht="13.2" customHeight="1" x14ac:dyDescent="0.3">
      <c r="A64" s="404"/>
      <c r="B64" s="413"/>
      <c r="C64" s="211"/>
      <c r="D64" s="211"/>
      <c r="E64" s="211"/>
      <c r="F64" s="211"/>
      <c r="G64" s="211"/>
      <c r="H64" s="258"/>
      <c r="I64" s="211"/>
    </row>
    <row r="65" spans="1:9" ht="13.2" customHeight="1" x14ac:dyDescent="0.3">
      <c r="A65" s="404"/>
      <c r="B65" s="413"/>
      <c r="C65" s="268"/>
      <c r="D65" s="211"/>
      <c r="E65" s="211"/>
      <c r="F65" s="211"/>
      <c r="G65" s="211"/>
      <c r="H65" s="258"/>
      <c r="I65" s="211"/>
    </row>
    <row r="66" spans="1:9" ht="13.2" customHeight="1" x14ac:dyDescent="0.3">
      <c r="A66" s="405"/>
      <c r="B66" s="413"/>
      <c r="C66" s="269"/>
      <c r="D66" s="269"/>
      <c r="E66" s="269"/>
      <c r="F66" s="269"/>
      <c r="G66" s="269"/>
      <c r="H66" s="270"/>
      <c r="I66" s="269"/>
    </row>
    <row r="67" spans="1:9" ht="13.2" customHeight="1" x14ac:dyDescent="0.3">
      <c r="A67" s="271"/>
      <c r="B67" s="219"/>
      <c r="C67" s="212" t="s">
        <v>266</v>
      </c>
      <c r="D67" s="272"/>
      <c r="E67" s="272">
        <f>SUM(E63:E66)</f>
        <v>5</v>
      </c>
      <c r="F67" s="273">
        <f>SUM(F63:F66)</f>
        <v>0.5</v>
      </c>
      <c r="G67" s="272"/>
      <c r="H67" s="274"/>
      <c r="I67" s="273">
        <f>SUM(I63:I66)</f>
        <v>15</v>
      </c>
    </row>
    <row r="68" spans="1:9" ht="19.2" customHeight="1" x14ac:dyDescent="0.3">
      <c r="A68" s="275"/>
      <c r="B68" s="276" t="s">
        <v>5</v>
      </c>
      <c r="C68" s="277"/>
      <c r="D68" s="277"/>
      <c r="E68" s="278">
        <f>+E13+E20+E30+E45+E59+E67</f>
        <v>192</v>
      </c>
      <c r="F68" s="278">
        <f>+F13+F20+F30+F45+F59+F67</f>
        <v>119</v>
      </c>
      <c r="G68" s="278"/>
      <c r="H68" s="278"/>
      <c r="I68" s="278">
        <f>+I13+I20+I30+I45+I59+I67</f>
        <v>4295</v>
      </c>
    </row>
    <row r="69" spans="1:9" ht="13.2" customHeight="1" x14ac:dyDescent="0.3"/>
  </sheetData>
  <mergeCells count="24">
    <mergeCell ref="A54:A59"/>
    <mergeCell ref="B54:B58"/>
    <mergeCell ref="A60:A62"/>
    <mergeCell ref="B60:B62"/>
    <mergeCell ref="A63:A66"/>
    <mergeCell ref="B63:B66"/>
    <mergeCell ref="A31:A45"/>
    <mergeCell ref="B31:B45"/>
    <mergeCell ref="A46:A48"/>
    <mergeCell ref="B46:B48"/>
    <mergeCell ref="A49:A53"/>
    <mergeCell ref="B49:B52"/>
    <mergeCell ref="A14:A20"/>
    <mergeCell ref="B14:B17"/>
    <mergeCell ref="A21:A23"/>
    <mergeCell ref="B21:B23"/>
    <mergeCell ref="A24:A30"/>
    <mergeCell ref="B24:B29"/>
    <mergeCell ref="A4:I4"/>
    <mergeCell ref="A5:I5"/>
    <mergeCell ref="A6:I6"/>
    <mergeCell ref="A7:I7"/>
    <mergeCell ref="A9:A13"/>
    <mergeCell ref="B9:B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16AC802A7314291C6D2631988381D" ma:contentTypeVersion="4" ma:contentTypeDescription="Crear nuevo documento." ma:contentTypeScope="" ma:versionID="b78695f5cf004158dcc12e2af36f39ca">
  <xsd:schema xmlns:xsd="http://www.w3.org/2001/XMLSchema" xmlns:xs="http://www.w3.org/2001/XMLSchema" xmlns:p="http://schemas.microsoft.com/office/2006/metadata/properties" xmlns:ns3="2f270f07-631a-4567-9d33-e37cb50a7bc6" targetNamespace="http://schemas.microsoft.com/office/2006/metadata/properties" ma:root="true" ma:fieldsID="08dfb9586076db325616a8340a63fdd5" ns3:_="">
    <xsd:import namespace="2f270f07-631a-4567-9d33-e37cb50a7b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0f07-631a-4567-9d33-e37cb50a7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79BC79-6B9D-495D-B152-21CAF1C90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70f07-631a-4567-9d33-e37cb50a7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59C49-A746-4532-B4A9-C9C2BDFA2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86004-9F1D-4C41-B1CF-E93F9B8BBAE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2f270f07-631a-4567-9d33-e37cb50a7b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COSECHA</vt:lpstr>
      <vt:lpstr>POSCOSECHA</vt:lpstr>
      <vt:lpstr>EXTENSION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2025-07-11T15:58:33Z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0x010100C6116AC802A7314291C6D2631988381D</vt:lpwstr>
  </property>
</Properties>
</file>