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CUCIÓN MAYO 2025\"/>
    </mc:Choice>
  </mc:AlternateContent>
  <xr:revisionPtr revIDLastSave="0" documentId="13_ncr:1_{ADCE988D-9D8A-4150-8A75-7698D021BE65}" xr6:coauthVersionLast="47" xr6:coauthVersionMax="47" xr10:uidLastSave="{00000000-0000-0000-0000-000000000000}"/>
  <bookViews>
    <workbookView xWindow="-108" yWindow="-108" windowWidth="23256" windowHeight="12456" activeTab="6" xr2:uid="{59041680-B2D5-4BC6-9D17-AAB590470FB2}"/>
  </bookViews>
  <sheets>
    <sheet name="PRODUCCIÓN" sheetId="1" r:id="rId1"/>
    <sheet name="MIP" sheetId="2" r:id="rId2"/>
    <sheet name="COSECHA" sheetId="3" r:id="rId3"/>
    <sheet name="POSCOSECHA" sheetId="4" r:id="rId4"/>
    <sheet name="EXTENSION" sheetId="5" r:id="rId5"/>
    <sheet name="CAPACITACION" sheetId="6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5" l="1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I58" i="9"/>
  <c r="F58" i="9"/>
  <c r="E58" i="9"/>
  <c r="E40" i="7"/>
  <c r="E39" i="7"/>
  <c r="E38" i="7"/>
  <c r="E37" i="7"/>
  <c r="E36" i="7"/>
  <c r="E35" i="7"/>
  <c r="E34" i="7"/>
  <c r="E33" i="7"/>
  <c r="E32" i="7"/>
  <c r="E31" i="7"/>
  <c r="M20" i="6" l="1"/>
  <c r="L20" i="6"/>
  <c r="K20" i="6"/>
  <c r="J20" i="6"/>
  <c r="I20" i="6"/>
  <c r="H20" i="6"/>
  <c r="G20" i="6"/>
  <c r="F20" i="6"/>
  <c r="D20" i="6"/>
  <c r="C20" i="6"/>
  <c r="B20" i="6"/>
  <c r="E19" i="6"/>
  <c r="E18" i="6"/>
  <c r="E17" i="6"/>
  <c r="E16" i="6"/>
  <c r="E15" i="6"/>
  <c r="E14" i="6"/>
  <c r="E13" i="6"/>
  <c r="E12" i="6"/>
  <c r="E11" i="6"/>
  <c r="E20" i="6" s="1"/>
  <c r="E10" i="6"/>
  <c r="E9" i="6"/>
  <c r="G23" i="4" l="1"/>
  <c r="F23" i="4"/>
  <c r="E23" i="4"/>
  <c r="D23" i="4"/>
  <c r="C23" i="4"/>
  <c r="H22" i="4"/>
  <c r="H20" i="4"/>
  <c r="H19" i="4"/>
  <c r="H18" i="4"/>
  <c r="H17" i="4"/>
  <c r="H16" i="4"/>
  <c r="H15" i="4"/>
  <c r="H14" i="4"/>
  <c r="H13" i="4"/>
  <c r="Q18" i="3"/>
  <c r="P18" i="3"/>
  <c r="O18" i="3"/>
  <c r="N18" i="3"/>
  <c r="M18" i="3"/>
  <c r="L18" i="3"/>
  <c r="K18" i="3"/>
  <c r="J18" i="3"/>
  <c r="I18" i="3"/>
  <c r="H18" i="3"/>
  <c r="F18" i="3"/>
  <c r="E18" i="3"/>
  <c r="C18" i="3"/>
  <c r="B18" i="3"/>
  <c r="D18" i="3" s="1"/>
  <c r="R17" i="3"/>
  <c r="G17" i="3"/>
  <c r="D17" i="3"/>
  <c r="R16" i="3"/>
  <c r="D16" i="3"/>
  <c r="R15" i="3"/>
  <c r="G15" i="3"/>
  <c r="D15" i="3"/>
  <c r="R14" i="3"/>
  <c r="G14" i="3"/>
  <c r="D14" i="3"/>
  <c r="R13" i="3"/>
  <c r="G13" i="3"/>
  <c r="D13" i="3"/>
  <c r="R12" i="3"/>
  <c r="R11" i="3"/>
  <c r="G11" i="3"/>
  <c r="D11" i="3"/>
  <c r="R10" i="3"/>
  <c r="G10" i="3"/>
  <c r="D10" i="3"/>
  <c r="R9" i="3"/>
  <c r="G9" i="3"/>
  <c r="D9" i="3"/>
  <c r="R8" i="3"/>
  <c r="G8" i="3"/>
  <c r="D8" i="3"/>
  <c r="H23" i="4" l="1"/>
  <c r="R18" i="3"/>
  <c r="G18" i="3"/>
  <c r="F48" i="2"/>
  <c r="E48" i="2"/>
  <c r="D48" i="2"/>
  <c r="C48" i="2"/>
  <c r="G47" i="2"/>
  <c r="G46" i="2"/>
  <c r="G45" i="2"/>
  <c r="G44" i="2"/>
  <c r="G43" i="2"/>
  <c r="G42" i="2"/>
  <c r="G41" i="2"/>
  <c r="G40" i="2"/>
  <c r="G39" i="2"/>
  <c r="G38" i="2"/>
  <c r="F34" i="2"/>
  <c r="G34" i="2" s="1"/>
  <c r="E34" i="2"/>
  <c r="D34" i="2"/>
  <c r="C34" i="2"/>
  <c r="G33" i="2"/>
  <c r="G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H11" i="2"/>
  <c r="H10" i="2"/>
  <c r="J21" i="1"/>
  <c r="I21" i="1"/>
  <c r="H21" i="1"/>
  <c r="F21" i="1"/>
  <c r="E21" i="1"/>
  <c r="D21" i="1"/>
  <c r="C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G21" i="1" s="1"/>
  <c r="K21" i="1" l="1"/>
  <c r="G48" i="2"/>
  <c r="H20" i="2"/>
</calcChain>
</file>

<file path=xl/sharedStrings.xml><?xml version="1.0" encoding="utf-8"?>
<sst xmlns="http://schemas.openxmlformats.org/spreadsheetml/2006/main" count="406" uniqueCount="205">
  <si>
    <t>INFORME DE EJECUCIÓN</t>
  </si>
  <si>
    <t xml:space="preserve"> SIEMBRAS DE PLANTAS EN FOMENTO Y RENOVACIÓN DE CAFETALES</t>
  </si>
  <si>
    <t>MAYO, 2025.</t>
  </si>
  <si>
    <t>BENEFICIARIOS</t>
  </si>
  <si>
    <t>PROVINCIALES</t>
  </si>
  <si>
    <t>PLANTAS SEMBRADAS</t>
  </si>
  <si>
    <t>TAREAS FOMENTADAS</t>
  </si>
  <si>
    <t>HOMBRE</t>
  </si>
  <si>
    <t>MUJER</t>
  </si>
  <si>
    <t>TOTALES</t>
  </si>
  <si>
    <t>TAREAS RENOVADAS</t>
  </si>
  <si>
    <t>AZUA</t>
  </si>
  <si>
    <t xml:space="preserve"> 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</si>
  <si>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</si>
  <si>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</si>
  <si>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</si>
  <si>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</si>
  <si>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</si>
  <si>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</si>
  <si>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</si>
  <si>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</si>
  <si>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</si>
  <si>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 xml:space="preserve">INFORME DE EJECUCIÓN </t>
  </si>
  <si>
    <t>RESUMEN  MANEJO INTERADO DE PLAGAS.</t>
  </si>
  <si>
    <t xml:space="preserve">MAYO, 2025. 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</si>
  <si>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</si>
  <si>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</si>
  <si>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</si>
  <si>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</si>
  <si>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</si>
  <si>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</si>
  <si>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</si>
  <si>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</si>
  <si>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</si>
  <si>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</si>
  <si>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</si>
  <si>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</si>
  <si>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</si>
  <si>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</si>
  <si>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</si>
  <si>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</si>
  <si>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</si>
  <si>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</si>
  <si>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</si>
  <si>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</si>
  <si>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</si>
  <si>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</si>
  <si>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</si>
  <si>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</si>
  <si>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</si>
  <si>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</si>
  <si>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MAYO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</si>
  <si>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</si>
  <si>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</si>
  <si>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</si>
  <si>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</si>
  <si>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</si>
  <si>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</si>
  <si>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</si>
  <si>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</si>
  <si>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</si>
  <si>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</si>
  <si>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DIVISIÓN COSECHA, POSTCOSECHA E INDUSTRIALIZACIÓN DEL CAFÉ</t>
  </si>
  <si>
    <t xml:space="preserve">INFORME DE ACTIVIDADES REALIZADAS CORRESPONIENTES AL MES DE MAYO 2025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</si>
  <si>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</si>
  <si>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</si>
  <si>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</si>
  <si>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</si>
  <si>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</si>
  <si>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</si>
  <si>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</si>
  <si>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</si>
  <si>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</si>
  <si>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</si>
  <si>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</si>
  <si>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</si>
  <si>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</si>
  <si>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</si>
  <si>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</si>
  <si>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</si>
  <si>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</si>
  <si>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</si>
  <si>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</si>
  <si>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</si>
  <si>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</si>
  <si>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</si>
  <si>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</si>
  <si>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</si>
  <si>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</si>
  <si>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</si>
  <si>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</si>
  <si>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</si>
  <si>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</si>
  <si>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</si>
  <si>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</si>
  <si>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Cede Central</t>
  </si>
  <si>
    <t xml:space="preserve">Nota: </t>
  </si>
  <si>
    <t>DIVISION DE VERIFICACION</t>
  </si>
  <si>
    <t>DETALLE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</si>
  <si>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</si>
  <si>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</si>
  <si>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</si>
  <si>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</si>
  <si>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</si>
  <si>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</si>
  <si>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 xml:space="preserve">ACTIVIDADES REALIZADAS 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</si>
  <si>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</si>
  <si>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</si>
  <si>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</si>
  <si>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</si>
  <si>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</si>
  <si>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</si>
  <si>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</si>
  <si>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</si>
  <si>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</si>
  <si>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</si>
  <si>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</si>
  <si>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</si>
  <si>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</si>
  <si>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</si>
  <si>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</si>
  <si>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</si>
  <si>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</si>
  <si>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</si>
  <si>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</si>
  <si>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</si>
  <si>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</si>
  <si>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</si>
  <si>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MAYO - 2025</t>
  </si>
  <si>
    <t>DEPARTAMENTO DE DESARROLLO RURAL</t>
  </si>
  <si>
    <t xml:space="preserve">INFORME MESUAL  DE ACTIVIDADES REALIZADAS </t>
  </si>
  <si>
    <t>MES MAYO 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</si>
  <si>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</si>
  <si>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</si>
  <si>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</si>
  <si>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</si>
  <si>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</si>
  <si>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</si>
  <si>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</si>
  <si>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ELIAS PIÑA-SAN JUAN</t>
  </si>
  <si>
    <t>BANI-OCOA</t>
  </si>
  <si>
    <t>SAN CRISTOBAL</t>
  </si>
  <si>
    <t>SANTIAGO-PUERTO PLATA</t>
  </si>
  <si>
    <t>LA VEGA-BONAO</t>
  </si>
  <si>
    <t>VALVERDE-DAJABON</t>
  </si>
  <si>
    <t>HATO MAYOR-SAMANA</t>
  </si>
  <si>
    <t>SEDE CENTRAL</t>
  </si>
  <si>
    <t>OBSERVACION 1</t>
  </si>
  <si>
    <t>Durante el periodo efectuamos 2 visitas al MESCYT en las cuales dimos seguimiento al proceso de evaluacion de los postulantes a becas en el marco del convenio MESCYT-INDOCAFE el cual se encuentra en la fase final ., estimamos que los resultados finales podrian ser ofrecidos en 20 dias.</t>
  </si>
  <si>
    <t>Departamento de Desarrollo Rural</t>
  </si>
  <si>
    <t>CONSOLIDADO MENSUAL REHABILITACIÓN DE CAMINOS</t>
  </si>
  <si>
    <t>MES : MAYO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</si>
  <si>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</si>
  <si>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</si>
  <si>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</si>
  <si>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</si>
  <si>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</si>
  <si>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</si>
  <si>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</si>
  <si>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 xml:space="preserve">La Cumbre </t>
  </si>
  <si>
    <t>CARRETERO</t>
  </si>
  <si>
    <t>Ayuntamiento Distrito</t>
  </si>
  <si>
    <t>La Lomita</t>
  </si>
  <si>
    <t>OBRAS PUBLICAS</t>
  </si>
  <si>
    <t>Angosto</t>
  </si>
  <si>
    <t>Rancho el Río</t>
  </si>
  <si>
    <t>Interparcelaria</t>
  </si>
  <si>
    <t>PRODUCTOR</t>
  </si>
  <si>
    <t>La Gumita ll</t>
  </si>
  <si>
    <t>Comunidad/Privado</t>
  </si>
  <si>
    <t>MONTE PLATA-SAMANA</t>
  </si>
  <si>
    <t>VALVERDE-DAJABON-SANTIAGO RODRIGUEZ</t>
  </si>
  <si>
    <t>Laguna Salada- Paso Largo</t>
  </si>
  <si>
    <t>Carretero</t>
  </si>
  <si>
    <t>Ayuntamiento MunicipaL Laguna Salada</t>
  </si>
  <si>
    <t>Coordinacion</t>
  </si>
  <si>
    <t>Camino a los Hoyos del Lirial</t>
  </si>
  <si>
    <t xml:space="preserve">Carretero </t>
  </si>
  <si>
    <t>El Alcalde de Paradero.</t>
  </si>
  <si>
    <t>Seguimiento</t>
  </si>
  <si>
    <t>Naranjito</t>
  </si>
  <si>
    <t>Ayuntamiento MunicipaL Villa Los Almacigos</t>
  </si>
  <si>
    <t>Rio Limpio</t>
  </si>
  <si>
    <t xml:space="preserve">Alcaldía de Restauración                                 y la Junta Distrital de Rio Limpio </t>
  </si>
  <si>
    <t>SANTIAGO-PUERTO PLATA-ESPAILLAT</t>
  </si>
  <si>
    <t>La Yayita</t>
  </si>
  <si>
    <t>Acero Estrella</t>
  </si>
  <si>
    <t>El Hoyazo</t>
  </si>
  <si>
    <t>Vecinal</t>
  </si>
  <si>
    <t>MOPC</t>
  </si>
  <si>
    <t>Loma Prieta</t>
  </si>
  <si>
    <t>Quebrada</t>
  </si>
  <si>
    <t>Las Piedras al Dajao</t>
  </si>
  <si>
    <t>BAHORUCO-INDEPEDENCIA</t>
  </si>
  <si>
    <t>El recodo-Majaguita</t>
  </si>
  <si>
    <t>Comunitario</t>
  </si>
  <si>
    <t>Buena vista-El parmar</t>
  </si>
  <si>
    <t>Ayntamieto</t>
  </si>
  <si>
    <t>Carretera Ventura</t>
  </si>
  <si>
    <t>carretero</t>
  </si>
  <si>
    <t>Sajanoa- la aguita</t>
  </si>
  <si>
    <t>PRODUCTORES</t>
  </si>
  <si>
    <t>Informe Mensual de las Actividades de Extensión Realizadas en Mayo 2025</t>
  </si>
  <si>
    <t>Mes: MAYO  2025</t>
  </si>
  <si>
    <t>Oficina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</si>
</sst>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-* #,##0.00_-;\-* #,##0.00_-;_-* &quot;-&quot;??_-;_-@_-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charset val="1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Times New Roman"/>
      <family val="1"/>
    </font>
    <font>
      <sz val="12"/>
      <name val="Calibri"/>
      <family val="2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64" fontId="5" fillId="0" borderId="4" xfId="1" applyNumberFormat="1" applyFont="1" applyBorder="1"/>
    <xf numFmtId="164" fontId="0" fillId="0" borderId="4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5" fillId="0" borderId="4" xfId="1" applyNumberFormat="1" applyFont="1" applyFill="1" applyBorder="1"/>
    <xf numFmtId="164" fontId="6" fillId="0" borderId="4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64" fontId="3" fillId="9" borderId="4" xfId="1" applyNumberFormat="1" applyFont="1" applyFill="1" applyBorder="1" applyAlignment="1">
      <alignment horizontal="center"/>
    </xf>
    <xf numFmtId="164" fontId="3" fillId="9" borderId="7" xfId="1" applyNumberFormat="1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64" fontId="8" fillId="0" borderId="11" xfId="1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164" fontId="8" fillId="0" borderId="12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0" fontId="2" fillId="10" borderId="1" xfId="0" applyFont="1" applyFill="1" applyBorder="1" applyAlignment="1">
      <alignment horizontal="left"/>
    </xf>
    <xf numFmtId="164" fontId="2" fillId="10" borderId="4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2" fillId="10" borderId="4" xfId="1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6" fillId="0" borderId="17" xfId="1" applyNumberFormat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4" fontId="2" fillId="10" borderId="25" xfId="1" applyNumberFormat="1" applyFont="1" applyFill="1" applyBorder="1" applyAlignment="1">
      <alignment horizontal="center"/>
    </xf>
    <xf numFmtId="164" fontId="9" fillId="10" borderId="12" xfId="1" applyNumberFormat="1" applyFont="1" applyFill="1" applyBorder="1" applyAlignment="1">
      <alignment horizontal="center"/>
    </xf>
    <xf numFmtId="164" fontId="2" fillId="10" borderId="2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3" fillId="0" borderId="15" xfId="1" applyNumberFormat="1" applyFont="1" applyBorder="1" applyAlignment="1">
      <alignment horizontal="center"/>
    </xf>
    <xf numFmtId="164" fontId="3" fillId="0" borderId="16" xfId="1" applyNumberFormat="1" applyFont="1" applyBorder="1" applyAlignment="1">
      <alignment horizontal="center"/>
    </xf>
    <xf numFmtId="164" fontId="3" fillId="10" borderId="11" xfId="1" applyNumberFormat="1" applyFont="1" applyFill="1" applyBorder="1" applyAlignment="1">
      <alignment horizontal="center"/>
    </xf>
    <xf numFmtId="164" fontId="3" fillId="10" borderId="12" xfId="1" applyNumberFormat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2" fillId="10" borderId="27" xfId="1" applyNumberFormat="1" applyFont="1" applyFill="1" applyBorder="1" applyAlignment="1">
      <alignment horizontal="center"/>
    </xf>
    <xf numFmtId="164" fontId="2" fillId="10" borderId="28" xfId="1" applyNumberFormat="1" applyFont="1" applyFill="1" applyBorder="1" applyAlignment="1">
      <alignment horizontal="center"/>
    </xf>
    <xf numFmtId="0" fontId="11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14" borderId="4" xfId="0" applyFont="1" applyFill="1" applyBorder="1"/>
    <xf numFmtId="164" fontId="15" fillId="0" borderId="4" xfId="1" applyNumberFormat="1" applyFont="1" applyBorder="1" applyAlignment="1">
      <alignment horizontal="right" vertical="center"/>
    </xf>
    <xf numFmtId="164" fontId="15" fillId="0" borderId="4" xfId="1" applyNumberFormat="1" applyFont="1" applyBorder="1"/>
    <xf numFmtId="4" fontId="15" fillId="0" borderId="4" xfId="0" applyNumberFormat="1" applyFont="1" applyBorder="1" applyAlignment="1">
      <alignment horizontal="right" vertical="center"/>
    </xf>
    <xf numFmtId="4" fontId="15" fillId="0" borderId="4" xfId="0" applyNumberFormat="1" applyFont="1" applyBorder="1"/>
    <xf numFmtId="4" fontId="16" fillId="0" borderId="4" xfId="0" applyNumberFormat="1" applyFont="1" applyBorder="1"/>
    <xf numFmtId="2" fontId="0" fillId="0" borderId="4" xfId="0" applyNumberFormat="1" applyBorder="1"/>
    <xf numFmtId="4" fontId="0" fillId="0" borderId="4" xfId="0" applyNumberFormat="1" applyBorder="1"/>
    <xf numFmtId="39" fontId="15" fillId="0" borderId="4" xfId="1" applyNumberFormat="1" applyFont="1" applyBorder="1" applyAlignment="1">
      <alignment horizontal="right" vertical="center"/>
    </xf>
    <xf numFmtId="39" fontId="15" fillId="0" borderId="4" xfId="1" applyNumberFormat="1" applyFont="1" applyBorder="1"/>
    <xf numFmtId="0" fontId="0" fillId="0" borderId="4" xfId="0" applyBorder="1"/>
    <xf numFmtId="0" fontId="17" fillId="0" borderId="4" xfId="0" applyFont="1" applyBorder="1"/>
    <xf numFmtId="164" fontId="15" fillId="0" borderId="4" xfId="1" applyNumberFormat="1" applyFont="1" applyBorder="1" applyAlignment="1">
      <alignment horizontal="right"/>
    </xf>
    <xf numFmtId="39" fontId="15" fillId="0" borderId="4" xfId="1" applyNumberFormat="1" applyFont="1" applyBorder="1" applyAlignment="1">
      <alignment horizontal="right"/>
    </xf>
    <xf numFmtId="165" fontId="0" fillId="0" borderId="4" xfId="0" applyNumberFormat="1" applyBorder="1"/>
    <xf numFmtId="0" fontId="18" fillId="14" borderId="4" xfId="0" applyFont="1" applyFill="1" applyBorder="1"/>
    <xf numFmtId="164" fontId="15" fillId="0" borderId="4" xfId="1" applyNumberFormat="1" applyFont="1" applyFill="1" applyBorder="1"/>
    <xf numFmtId="4" fontId="17" fillId="0" borderId="4" xfId="0" applyNumberFormat="1" applyFont="1" applyBorder="1"/>
    <xf numFmtId="4" fontId="17" fillId="14" borderId="4" xfId="0" applyNumberFormat="1" applyFont="1" applyFill="1" applyBorder="1"/>
    <xf numFmtId="2" fontId="17" fillId="0" borderId="4" xfId="0" applyNumberFormat="1" applyFont="1" applyBorder="1"/>
    <xf numFmtId="0" fontId="17" fillId="0" borderId="0" xfId="0" applyFont="1"/>
    <xf numFmtId="164" fontId="19" fillId="0" borderId="4" xfId="1" applyNumberFormat="1" applyFont="1" applyBorder="1" applyAlignment="1">
      <alignment horizontal="right"/>
    </xf>
    <xf numFmtId="0" fontId="10" fillId="14" borderId="4" xfId="0" applyFont="1" applyFill="1" applyBorder="1" applyAlignment="1">
      <alignment vertical="center" wrapText="1"/>
    </xf>
    <xf numFmtId="164" fontId="15" fillId="0" borderId="4" xfId="1" applyNumberFormat="1" applyFont="1" applyBorder="1" applyAlignment="1">
      <alignment vertical="center"/>
    </xf>
    <xf numFmtId="4" fontId="15" fillId="0" borderId="4" xfId="0" applyNumberFormat="1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/>
    </xf>
    <xf numFmtId="0" fontId="18" fillId="0" borderId="0" xfId="0" applyFont="1"/>
    <xf numFmtId="0" fontId="18" fillId="3" borderId="4" xfId="0" applyFont="1" applyFill="1" applyBorder="1"/>
    <xf numFmtId="164" fontId="21" fillId="3" borderId="4" xfId="1" applyNumberFormat="1" applyFont="1" applyFill="1" applyBorder="1"/>
    <xf numFmtId="4" fontId="21" fillId="3" borderId="4" xfId="0" applyNumberFormat="1" applyFont="1" applyFill="1" applyBorder="1"/>
    <xf numFmtId="4" fontId="18" fillId="3" borderId="4" xfId="0" applyNumberFormat="1" applyFont="1" applyFill="1" applyBorder="1"/>
    <xf numFmtId="4" fontId="22" fillId="3" borderId="4" xfId="0" applyNumberFormat="1" applyFont="1" applyFill="1" applyBorder="1"/>
    <xf numFmtId="14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0" fontId="9" fillId="0" borderId="0" xfId="0" applyFont="1"/>
    <xf numFmtId="0" fontId="23" fillId="0" borderId="0" xfId="0" applyFont="1"/>
    <xf numFmtId="43" fontId="0" fillId="0" borderId="0" xfId="0" applyNumberFormat="1"/>
    <xf numFmtId="4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right"/>
    </xf>
    <xf numFmtId="164" fontId="27" fillId="0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26" xfId="0" applyBorder="1"/>
    <xf numFmtId="0" fontId="0" fillId="0" borderId="4" xfId="0" applyBorder="1" applyAlignment="1">
      <alignment horizontal="center"/>
    </xf>
    <xf numFmtId="0" fontId="16" fillId="14" borderId="4" xfId="2" applyFont="1" applyFill="1" applyBorder="1" applyAlignment="1">
      <alignment horizontal="right"/>
    </xf>
    <xf numFmtId="0" fontId="8" fillId="0" borderId="4" xfId="0" applyFont="1" applyBorder="1"/>
    <xf numFmtId="0" fontId="3" fillId="0" borderId="4" xfId="0" applyFont="1" applyBorder="1"/>
    <xf numFmtId="17" fontId="4" fillId="0" borderId="26" xfId="2" applyNumberFormat="1" applyFont="1" applyBorder="1" applyAlignment="1">
      <alignment horizontal="left"/>
    </xf>
    <xf numFmtId="0" fontId="11" fillId="0" borderId="26" xfId="0" applyFont="1" applyBorder="1"/>
    <xf numFmtId="0" fontId="9" fillId="18" borderId="4" xfId="0" applyFont="1" applyFill="1" applyBorder="1" applyAlignment="1">
      <alignment horizontal="center"/>
    </xf>
    <xf numFmtId="0" fontId="9" fillId="5" borderId="4" xfId="2" applyFont="1" applyFill="1" applyBorder="1" applyAlignment="1">
      <alignment horizontal="center" vertical="center"/>
    </xf>
    <xf numFmtId="0" fontId="9" fillId="17" borderId="4" xfId="2" applyFont="1" applyFill="1" applyBorder="1" applyAlignment="1">
      <alignment horizontal="center" vertical="center"/>
    </xf>
    <xf numFmtId="0" fontId="9" fillId="18" borderId="4" xfId="2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9" fillId="18" borderId="4" xfId="2" applyFont="1" applyFill="1" applyBorder="1" applyAlignment="1">
      <alignment vertical="center"/>
    </xf>
    <xf numFmtId="0" fontId="5" fillId="0" borderId="4" xfId="0" applyFont="1" applyBorder="1"/>
    <xf numFmtId="0" fontId="16" fillId="14" borderId="4" xfId="0" applyFont="1" applyFill="1" applyBorder="1"/>
    <xf numFmtId="164" fontId="32" fillId="0" borderId="4" xfId="4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0" xfId="0" applyFont="1" applyAlignment="1">
      <alignment horizontal="center"/>
    </xf>
    <xf numFmtId="17" fontId="2" fillId="0" borderId="0" xfId="0" applyNumberFormat="1" applyFont="1"/>
    <xf numFmtId="0" fontId="9" fillId="0" borderId="4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6" fillId="18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9" fillId="14" borderId="4" xfId="2" applyFont="1" applyFill="1" applyBorder="1" applyAlignment="1">
      <alignment horizontal="right" vertical="center"/>
    </xf>
    <xf numFmtId="0" fontId="11" fillId="21" borderId="4" xfId="0" applyFont="1" applyFill="1" applyBorder="1"/>
    <xf numFmtId="1" fontId="34" fillId="21" borderId="4" xfId="0" applyNumberFormat="1" applyFont="1" applyFill="1" applyBorder="1"/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" fontId="10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" fontId="11" fillId="22" borderId="4" xfId="0" applyNumberFormat="1" applyFont="1" applyFill="1" applyBorder="1"/>
    <xf numFmtId="0" fontId="5" fillId="0" borderId="5" xfId="0" applyFont="1" applyBorder="1" applyAlignment="1">
      <alignment horizontal="center" vertical="center"/>
    </xf>
    <xf numFmtId="0" fontId="36" fillId="23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7" fillId="24" borderId="4" xfId="2" applyFont="1" applyFill="1" applyBorder="1" applyAlignment="1">
      <alignment horizontal="center" vertical="center"/>
    </xf>
    <xf numFmtId="0" fontId="37" fillId="25" borderId="4" xfId="2" applyFont="1" applyFill="1" applyBorder="1" applyAlignment="1">
      <alignment horizontal="center" vertical="center"/>
    </xf>
    <xf numFmtId="0" fontId="37" fillId="26" borderId="4" xfId="2" applyFont="1" applyFill="1" applyBorder="1" applyAlignment="1">
      <alignment horizontal="center" vertical="center"/>
    </xf>
    <xf numFmtId="0" fontId="38" fillId="0" borderId="4" xfId="0" applyFont="1" applyBorder="1" applyAlignment="1">
      <alignment vertical="center" wrapText="1"/>
    </xf>
    <xf numFmtId="164" fontId="32" fillId="0" borderId="4" xfId="4" applyNumberFormat="1" applyFont="1" applyFill="1" applyBorder="1" applyAlignment="1">
      <alignment horizontal="center"/>
    </xf>
    <xf numFmtId="0" fontId="39" fillId="19" borderId="4" xfId="2" applyFont="1" applyFill="1" applyBorder="1" applyAlignment="1">
      <alignment horizontal="left"/>
    </xf>
    <xf numFmtId="0" fontId="26" fillId="0" borderId="4" xfId="0" applyFont="1" applyBorder="1" applyAlignment="1">
      <alignment vertical="center" wrapText="1"/>
    </xf>
    <xf numFmtId="164" fontId="40" fillId="0" borderId="4" xfId="4" applyNumberFormat="1" applyFont="1" applyFill="1" applyBorder="1" applyAlignment="1">
      <alignment horizontal="right"/>
    </xf>
    <xf numFmtId="0" fontId="24" fillId="0" borderId="4" xfId="2" applyFont="1" applyBorder="1" applyAlignment="1">
      <alignment horizontal="left"/>
    </xf>
    <xf numFmtId="164" fontId="35" fillId="0" borderId="4" xfId="4" applyNumberFormat="1" applyFont="1" applyFill="1" applyBorder="1" applyAlignment="1">
      <alignment horizontal="right"/>
    </xf>
    <xf numFmtId="0" fontId="41" fillId="27" borderId="4" xfId="0" applyFont="1" applyFill="1" applyBorder="1"/>
    <xf numFmtId="164" fontId="42" fillId="27" borderId="4" xfId="4" applyNumberFormat="1" applyFont="1" applyFill="1" applyBorder="1" applyAlignment="1">
      <alignment horizontal="right"/>
    </xf>
    <xf numFmtId="164" fontId="42" fillId="0" borderId="4" xfId="4" applyNumberFormat="1" applyFont="1" applyFill="1" applyBorder="1" applyAlignment="1">
      <alignment horizontal="right"/>
    </xf>
    <xf numFmtId="164" fontId="37" fillId="0" borderId="4" xfId="4" applyNumberFormat="1" applyFont="1" applyFill="1" applyBorder="1"/>
    <xf numFmtId="164" fontId="41" fillId="0" borderId="4" xfId="4" applyNumberFormat="1" applyFont="1" applyFill="1" applyBorder="1"/>
    <xf numFmtId="164" fontId="43" fillId="28" borderId="4" xfId="4" applyNumberFormat="1" applyFont="1" applyFill="1" applyBorder="1" applyAlignment="1">
      <alignment horizontal="right"/>
    </xf>
    <xf numFmtId="0" fontId="0" fillId="0" borderId="21" xfId="0" applyBorder="1"/>
    <xf numFmtId="0" fontId="0" fillId="0" borderId="33" xfId="0" applyBorder="1"/>
    <xf numFmtId="0" fontId="2" fillId="27" borderId="1" xfId="0" applyFont="1" applyFill="1" applyBorder="1" applyAlignment="1">
      <alignment horizontal="center"/>
    </xf>
    <xf numFmtId="0" fontId="2" fillId="27" borderId="2" xfId="0" applyFont="1" applyFill="1" applyBorder="1" applyAlignment="1">
      <alignment horizontal="center"/>
    </xf>
    <xf numFmtId="0" fontId="2" fillId="27" borderId="3" xfId="0" applyFont="1" applyFill="1" applyBorder="1" applyAlignment="1">
      <alignment horizontal="center"/>
    </xf>
    <xf numFmtId="0" fontId="4" fillId="27" borderId="34" xfId="0" applyFont="1" applyFill="1" applyBorder="1" applyAlignment="1">
      <alignment horizontal="left" vertical="top" wrapText="1"/>
    </xf>
    <xf numFmtId="0" fontId="4" fillId="27" borderId="30" xfId="0" applyFont="1" applyFill="1" applyBorder="1" applyAlignment="1">
      <alignment horizontal="left" vertical="top" wrapText="1"/>
    </xf>
    <xf numFmtId="0" fontId="4" fillId="27" borderId="35" xfId="0" applyFont="1" applyFill="1" applyBorder="1" applyAlignment="1">
      <alignment horizontal="left" vertical="top" wrapText="1"/>
    </xf>
    <xf numFmtId="0" fontId="4" fillId="27" borderId="21" xfId="0" applyFont="1" applyFill="1" applyBorder="1" applyAlignment="1">
      <alignment horizontal="left" vertical="top" wrapText="1"/>
    </xf>
    <xf numFmtId="0" fontId="4" fillId="27" borderId="26" xfId="0" applyFont="1" applyFill="1" applyBorder="1" applyAlignment="1">
      <alignment horizontal="left" vertical="top" wrapText="1"/>
    </xf>
    <xf numFmtId="0" fontId="4" fillId="27" borderId="33" xfId="0" applyFont="1" applyFill="1" applyBorder="1" applyAlignment="1">
      <alignment horizontal="left" vertical="top" wrapText="1"/>
    </xf>
    <xf numFmtId="0" fontId="44" fillId="22" borderId="1" xfId="0" applyFont="1" applyFill="1" applyBorder="1" applyAlignment="1">
      <alignment horizontal="center"/>
    </xf>
    <xf numFmtId="0" fontId="44" fillId="22" borderId="2" xfId="0" applyFont="1" applyFill="1" applyBorder="1" applyAlignment="1">
      <alignment horizontal="center"/>
    </xf>
    <xf numFmtId="0" fontId="44" fillId="22" borderId="3" xfId="0" applyFont="1" applyFill="1" applyBorder="1" applyAlignment="1">
      <alignment horizontal="center"/>
    </xf>
    <xf numFmtId="0" fontId="9" fillId="22" borderId="1" xfId="0" applyFont="1" applyFill="1" applyBorder="1" applyAlignment="1">
      <alignment horizontal="center"/>
    </xf>
    <xf numFmtId="0" fontId="9" fillId="22" borderId="2" xfId="0" applyFont="1" applyFill="1" applyBorder="1" applyAlignment="1">
      <alignment horizontal="center"/>
    </xf>
    <xf numFmtId="0" fontId="9" fillId="22" borderId="3" xfId="0" applyFont="1" applyFill="1" applyBorder="1" applyAlignment="1">
      <alignment horizontal="center"/>
    </xf>
    <xf numFmtId="0" fontId="45" fillId="22" borderId="7" xfId="0" applyFont="1" applyFill="1" applyBorder="1" applyAlignment="1">
      <alignment horizontal="center" vertical="center"/>
    </xf>
    <xf numFmtId="0" fontId="10" fillId="22" borderId="7" xfId="0" applyFont="1" applyFill="1" applyBorder="1" applyAlignment="1">
      <alignment horizontal="center" vertical="center"/>
    </xf>
    <xf numFmtId="0" fontId="10" fillId="22" borderId="7" xfId="0" applyFont="1" applyFill="1" applyBorder="1" applyAlignment="1">
      <alignment horizontal="center" vertical="center" wrapText="1"/>
    </xf>
    <xf numFmtId="0" fontId="46" fillId="22" borderId="7" xfId="0" applyFont="1" applyFill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8" fillId="14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/>
    </xf>
    <xf numFmtId="0" fontId="49" fillId="0" borderId="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50" fillId="0" borderId="7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7" xfId="0" applyFont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3" fontId="29" fillId="0" borderId="7" xfId="0" applyNumberFormat="1" applyFont="1" applyBorder="1" applyAlignment="1">
      <alignment horizontal="center" vertical="center" wrapText="1"/>
    </xf>
    <xf numFmtId="3" fontId="29" fillId="0" borderId="4" xfId="0" applyNumberFormat="1" applyFont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14" borderId="4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/>
    </xf>
    <xf numFmtId="0" fontId="29" fillId="0" borderId="4" xfId="5" applyFont="1" applyBorder="1" applyAlignment="1">
      <alignment horizontal="center"/>
    </xf>
    <xf numFmtId="0" fontId="30" fillId="0" borderId="4" xfId="5" applyFont="1" applyBorder="1" applyAlignment="1">
      <alignment horizontal="center"/>
    </xf>
    <xf numFmtId="0" fontId="29" fillId="0" borderId="4" xfId="5" applyFont="1" applyBorder="1" applyAlignment="1">
      <alignment horizontal="center" wrapText="1"/>
    </xf>
    <xf numFmtId="0" fontId="29" fillId="0" borderId="4" xfId="5" applyFont="1" applyBorder="1" applyAlignment="1">
      <alignment horizontal="center" vertical="center"/>
    </xf>
    <xf numFmtId="0" fontId="53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5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top"/>
    </xf>
    <xf numFmtId="3" fontId="16" fillId="0" borderId="4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3" fontId="0" fillId="0" borderId="4" xfId="0" applyNumberFormat="1" applyBorder="1" applyAlignment="1">
      <alignment horizontal="center"/>
    </xf>
    <xf numFmtId="0" fontId="26" fillId="0" borderId="3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/>
    </xf>
    <xf numFmtId="0" fontId="0" fillId="0" borderId="20" xfId="0" applyBorder="1"/>
    <xf numFmtId="0" fontId="16" fillId="0" borderId="4" xfId="0" applyFont="1" applyBorder="1" applyAlignment="1">
      <alignment horizontal="center" vertical="center" shrinkToFit="1"/>
    </xf>
    <xf numFmtId="0" fontId="54" fillId="7" borderId="4" xfId="0" applyFont="1" applyFill="1" applyBorder="1"/>
    <xf numFmtId="0" fontId="11" fillId="7" borderId="4" xfId="0" applyFont="1" applyFill="1" applyBorder="1" applyAlignment="1">
      <alignment horizontal="center"/>
    </xf>
    <xf numFmtId="0" fontId="55" fillId="7" borderId="4" xfId="1" applyNumberFormat="1" applyFont="1" applyFill="1" applyBorder="1" applyAlignment="1">
      <alignment horizontal="center" vertical="center"/>
    </xf>
    <xf numFmtId="0" fontId="56" fillId="7" borderId="4" xfId="1" applyNumberFormat="1" applyFont="1" applyFill="1" applyBorder="1" applyAlignment="1">
      <alignment horizontal="center" vertical="center"/>
    </xf>
    <xf numFmtId="3" fontId="56" fillId="7" borderId="4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16" borderId="25" xfId="0" applyFont="1" applyFill="1" applyBorder="1" applyAlignment="1">
      <alignment horizontal="right"/>
    </xf>
    <xf numFmtId="0" fontId="7" fillId="16" borderId="37" xfId="0" applyFont="1" applyFill="1" applyBorder="1" applyAlignment="1">
      <alignment horizontal="right"/>
    </xf>
    <xf numFmtId="164" fontId="27" fillId="16" borderId="25" xfId="1" applyNumberFormat="1" applyFont="1" applyFill="1" applyBorder="1" applyAlignment="1">
      <alignment horizontal="center" vertical="center"/>
    </xf>
    <xf numFmtId="164" fontId="27" fillId="16" borderId="32" xfId="1" applyNumberFormat="1" applyFont="1" applyFill="1" applyBorder="1" applyAlignment="1">
      <alignment horizontal="center"/>
    </xf>
    <xf numFmtId="164" fontId="27" fillId="16" borderId="32" xfId="1" applyNumberFormat="1" applyFont="1" applyFill="1" applyBorder="1" applyAlignment="1"/>
    <xf numFmtId="164" fontId="27" fillId="16" borderId="29" xfId="1" applyNumberFormat="1" applyFont="1" applyFill="1" applyBorder="1" applyAlignment="1">
      <alignment horizontal="center"/>
    </xf>
    <xf numFmtId="0" fontId="2" fillId="16" borderId="31" xfId="0" applyFont="1" applyFill="1" applyBorder="1" applyAlignment="1">
      <alignment horizontal="center" vertical="center"/>
    </xf>
    <xf numFmtId="0" fontId="25" fillId="15" borderId="4" xfId="0" applyFont="1" applyFill="1" applyBorder="1" applyAlignment="1">
      <alignment horizontal="center" vertical="center"/>
    </xf>
    <xf numFmtId="0" fontId="25" fillId="14" borderId="4" xfId="0" applyFont="1" applyFill="1" applyBorder="1" applyAlignment="1">
      <alignment horizontal="center" vertical="center"/>
    </xf>
    <xf numFmtId="164" fontId="26" fillId="0" borderId="4" xfId="1" applyNumberFormat="1" applyFont="1" applyBorder="1" applyAlignment="1">
      <alignment horizontal="center"/>
    </xf>
    <xf numFmtId="164" fontId="26" fillId="0" borderId="4" xfId="1" applyNumberFormat="1" applyFont="1" applyBorder="1" applyAlignment="1">
      <alignment horizontal="center" vertical="center"/>
    </xf>
    <xf numFmtId="164" fontId="26" fillId="0" borderId="4" xfId="1" applyNumberFormat="1" applyFont="1" applyBorder="1" applyAlignment="1">
      <alignment horizont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28" fillId="0" borderId="4" xfId="0" applyFont="1" applyBorder="1" applyAlignment="1">
      <alignment horizontal="right" vertical="center" wrapText="1"/>
    </xf>
    <xf numFmtId="0" fontId="35" fillId="0" borderId="4" xfId="0" applyFont="1" applyBorder="1" applyAlignment="1">
      <alignment horizontal="right" vertical="center" wrapText="1"/>
    </xf>
    <xf numFmtId="3" fontId="28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31" fillId="0" borderId="5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3" fontId="31" fillId="0" borderId="4" xfId="1" applyFont="1" applyBorder="1" applyAlignment="1">
      <alignment horizontal="right" vertical="center"/>
    </xf>
  </cellXfs>
  <cellStyles count="6">
    <cellStyle name="Millares" xfId="1" builtinId="3"/>
    <cellStyle name="Millares 2" xfId="3" xr:uid="{3B649782-F355-4F5E-9564-ED0BE9502806}"/>
    <cellStyle name="Millares 5" xfId="4" xr:uid="{153C9DD1-E560-41AF-BD1F-E2B945DD708C}"/>
    <cellStyle name="Normal" xfId="0" builtinId="0"/>
    <cellStyle name="Normal 2" xfId="5" xr:uid="{D26A3202-0DE9-4AD4-A4B1-5BC2FD93526A}"/>
    <cellStyle name="Normal 5 2" xfId="2" xr:uid="{D8E7925C-33D7-48DA-95FC-52DB0C3E5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701040</xdr:colOff>
      <xdr:row>0</xdr:row>
      <xdr:rowOff>76200</xdr:rowOff>
    </xdr:from>
    <xdr:to>
      <xdr:col>6</xdr:col>
      <xdr:colOff>111223</xdr:colOff>
      <xdr:row>3</xdr:row>
      <xdr:rowOff>24325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CF4A5F3-10A7-42D8-BE1D-BAA2FAE60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7620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3211969</xdr:colOff>
      <xdr:row>0</xdr:row>
      <xdr:rowOff>106106</xdr:rowOff>
    </xdr:from>
    <xdr:to>
      <xdr:col>4</xdr:col>
      <xdr:colOff>396534</xdr:colOff>
      <xdr:row>2</xdr:row>
      <xdr:rowOff>197757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2BB3C43-8165-47FA-913D-68F5FC3212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906" y="106106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914400</xdr:colOff>
      <xdr:row>0</xdr:row>
      <xdr:rowOff>76200</xdr:rowOff>
    </xdr:from>
    <xdr:to>
      <xdr:col>9</xdr:col>
      <xdr:colOff>160020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09CBD-B54D-44E0-BE92-FD9B666756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76200"/>
          <a:ext cx="2804160" cy="480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243839</xdr:colOff>
      <xdr:row>1</xdr:row>
      <xdr:rowOff>48638</xdr:rowOff>
    </xdr:from>
    <xdr:to>
      <xdr:col>4</xdr:col>
      <xdr:colOff>1008568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7B118-9CB0-4C58-9DC4-E6A802A755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939" y="231518"/>
          <a:ext cx="3335210" cy="812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350520</xdr:colOff>
      <xdr:row>0</xdr:row>
      <xdr:rowOff>30480</xdr:rowOff>
    </xdr:from>
    <xdr:to>
      <xdr:col>16</xdr:col>
      <xdr:colOff>272455</xdr:colOff>
      <xdr:row>2</xdr:row>
      <xdr:rowOff>155480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EC422-F498-4A5E-9DCE-2162FC0A50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9520" y="3048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</xdr:colOff>
      <xdr:row>0</xdr:row>
      <xdr:rowOff>68580</xdr:rowOff>
    </xdr:from>
    <xdr:to>
      <xdr:col>7</xdr:col>
      <xdr:colOff>409615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9C926-A91F-4844-AED0-71F641477B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4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45720</xdr:rowOff>
    </xdr:from>
    <xdr:to>
      <xdr:col>1</xdr:col>
      <xdr:colOff>2848015</xdr:colOff>
      <xdr:row>2</xdr:row>
      <xdr:rowOff>170720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05ED3-9EB7-4CC6-BB10-C1E23E807B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4572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16</xdr:col>
      <xdr:colOff>274320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3AC6600-3270-408B-AFB6-5EE67C5412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0060" y="137160"/>
          <a:ext cx="382524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67B01242-F8A8-4538-BF80-0C90E18142D1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3A46AFF0-B3C5-47E7-86E1-581E13F31A2F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49C38671-89B6-47AF-8F5D-9CCE7F2FCD7B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65168653-BC56-4DCF-9789-355D44EAD59D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634F2A38-FAF5-43DE-97F5-618B7ADB3EDA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A194589F-67E7-4D04-8130-1F954AE3534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56453CA6-1934-4389-B2BD-2D747D81465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BCEF1CA1-6B83-414B-86B2-714A6F1980A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56392EC6-7111-4642-8E0F-C0B2026E09F2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0148683E-6BA1-489E-ADF5-92C293A7EEEB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36CF028D-72A0-41F8-B0A9-FFC4721EAE11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B3D4319-2813-4CF8-A014-4727129C5FD0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A413B739-C9A3-4BEE-8CAD-9F29C9CB74DB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74464E14-186B-41E5-A51F-3C96D1D3F79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76F0EC0D-71D4-42C3-B43E-F0AC728CA16F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11A6D765-78EB-4F39-A148-9CDEB5424C1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245708D7-0583-48CC-9274-21595A0BB60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D3ADEBF9-D9F1-49C1-9E3A-EC6AC04E49C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69DD20CA-E45C-4A97-ACE6-552F49DAF6E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8B96A4AE-D3E9-4474-9C3F-06A868B6F7B8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6E42336C-127F-4903-BEEC-2075BEAC1DEA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BC74CBA5-0378-4B24-8D27-7FA62D97A155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B6F6A08-C2A9-4F3A-948D-FF02D0B08000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4F56AC51-0B92-4CD1-930A-5970C8832A5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B583372B-88D6-4975-B9A5-23AE44632BB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657E2F9-7F34-4666-9100-315DB9C33CF6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9AC01BB-57AD-4BEF-9E1F-0C43C607BE82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6BF15F9A-F5D4-4302-B390-900E46DEA88F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E015CEA0-6F6C-4E5A-AFB1-F4513C5F1785}"/>
            </a:ext>
          </a:extLst>
        </xdr:cNvPr>
        <xdr:cNvSpPr txBox="1"/>
      </xdr:nvSpPr>
      <xdr:spPr>
        <a:xfrm>
          <a:off x="0" y="49453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A9DAA10-116A-4AE0-A19A-F37B2FD9779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FC2013FC-F183-44C1-8337-359FA68771A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C817368A-F976-4B79-81D1-A075B7E079B8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1C8CB491-5AA9-4F70-ADC5-D75029CEA5F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89F5C254-DF23-434F-A4D7-8C3732D1CB8D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9F33E6BD-DB1D-4BF3-9E50-CA66CA06594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4B3D77BF-2B2C-4938-8D29-34A080410B26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4F56A8EF-5A44-4288-B101-DC5500E8C2B7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ADBD558D-40CF-4C19-BD4B-B7C7171A39B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9A7FD671-753A-4306-8B29-891C51C14FF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5A699E72-84DD-48D0-9323-DE447824C03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821F43A-1E02-4A9E-8FA8-E3ABFF9B064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6317894-DCAE-4929-9280-6E4F7888D8D3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D220CE5-987F-4138-8CF0-6B4CDB168BB6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7828873A-CA83-4F1B-BC19-1601DF3FF3E2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00546D76-72B9-493E-BDD4-B003075EAC2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B0D90223-E3BE-4DCD-A9EF-FFCB705E19EE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2B3F3A18-EA05-49C4-B8A2-0F65E96F17A9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5541A51-AFE3-4BF0-A006-856AA2C164C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CF051EC9-763C-4832-8BCF-50715EEEE19C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F08DBBF4-4158-4163-B034-32348308D1D4}"/>
            </a:ext>
          </a:extLst>
        </xdr:cNvPr>
        <xdr:cNvSpPr txBox="1"/>
      </xdr:nvSpPr>
      <xdr:spPr>
        <a:xfrm>
          <a:off x="0" y="49453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510E9AFC-B66F-4AC7-A3B4-5BDF15FECE9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423CF87C-BE49-45B6-8505-DB45702DE91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8D840CD-82C8-4C9E-957D-5E74773E2C9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5F39EC25-D852-4992-A512-3AC7AA65AA6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89FBBE53-4D2F-47BA-AB3B-496963A465A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7A7E3D05-99DB-450C-AB26-F3E3D9F3499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514BF47E-FF38-4FC1-8FB6-D1E538C9A403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CC572497-B282-4A07-8D67-D0BA1C11032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9F01772F-15B0-4C2D-9E43-FFFA4C951B4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4051206A-0840-42C3-AACB-ECDCFF311EF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299C0901-57FA-4BD9-A487-34BD4B203C6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EFB6030D-9800-4A54-A642-3D9A42A037E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9CC5B721-692D-4E7A-BE5D-6345B8EEAFB4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54325B3D-F041-4196-8CFA-558B8226E4B3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2A20CB42-6BCE-4544-B5E5-FD3AC0FB5F16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B865076A-28D6-4FE5-91E8-EAF6AB7CEE3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24EDFF34-0C24-44B6-8C6F-DF590428FAF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3BEF011A-09CD-4D77-A1D0-E891951664A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36E69C8A-11E1-4F26-A00B-95D00FF6214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4F0798AE-B838-479C-9DA6-153F30343FA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94733B7C-0429-4748-B896-0656D504722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7B82ABC7-E04B-4A92-9419-986286A423F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B9B29578-03A9-44D7-8FE1-CB2782051A3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7E45F766-AFF4-459F-9134-5444BDE8E53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F3A4A501-A5C8-4E61-98AC-EE52E3135AB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8C7961F2-D665-4BD8-9588-E52A14F205E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1CF4FF39-764C-49D3-8CE5-8E328CA71CD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BAE02DCD-876D-42C7-AFF5-7EC03B0FD3A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07D020E9-5072-4926-8B8D-B93298F03B2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01275C49-3438-4FD3-BF3A-5E02477D93F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93F78C2-A535-47B6-B482-01EDF6362BB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4DF75EE0-0467-4318-AD03-A7917359712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135BBED0-F84D-48E0-BACB-F7972C2C547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16415138-DD42-434F-87BF-CA4C6F92A0B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04622C79-E39A-42CC-932F-F7828E2C5CA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1449BE90-F3DE-4214-9ED1-5637D6693E1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58DCD258-B3EC-4777-B345-DEDE4228E61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7F623C15-6BD5-455E-BAF0-4BAAF1213B5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4582B634-05EA-48EA-AB0E-408C1354BD2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EE4D3515-E677-4FB3-B868-27791A73D67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529BAAB2-EC0B-4743-8064-E99B3FC3EA3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742F254D-5DDD-4E1B-81FF-2A438224463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A9211639-3262-4DCE-8F1F-6ED88DBF61E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CDF10FEF-95B4-40C4-9995-841334A0321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58AF7784-7E09-4DA8-B76C-3A17D16597B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4DAC2D28-0523-4E31-AF08-497452A0E3E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2E352503-BEFE-4543-8AED-75207634A71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B4029295-AAC3-4880-B959-780014A72D9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55D9D2ED-5E75-4ADB-9EB0-7C8868C6850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2A8B201-E218-4D93-BB92-F2E7017D81A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CA2D2ABE-CD3F-4669-8606-5DC2E939570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79ECB40-312B-4A47-AE1F-B3EC1398959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BBF180C-0D13-4F96-8810-39D2F6DA3341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97F82669-76E8-47E3-8249-AF94834EC70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E13FCEB1-BEB5-4D5B-BFF3-D9A7E460C87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138583D0-DCC1-442A-9E69-3B42B8608403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6741A611-2A1D-4769-B449-20469265AA74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9472D5F1-6F96-48F9-989E-8E64FED0083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ED078C6F-FE69-444F-BA13-B522F09CB87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E0CC75D2-3BF7-42E0-B43E-6DAA6C36AC6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12A079B0-9D7A-47F1-B89F-90E156BAA6E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B6C476AF-8267-41ED-9DE0-BF01C5F151F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3D8505BD-9992-412F-8415-DA25BC3D9BB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FA5390F9-1F29-4FF6-81AE-8A94E82CA61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BCB47FDF-5022-4992-ADDD-D459A92777AE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8BB6742B-FCAA-43E6-B7A2-A1BB10C0D1E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203EE817-1500-4B87-9242-0895DFC094E1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5E9EB488-3726-4EC1-8E02-74204F92202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2FC1EC5C-2446-4B7F-A7DE-CBCE832EF61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8307CDF7-A16D-4A58-9865-99CDB53B47A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34D8DE23-5FB5-4D76-B1EA-1F282C329BC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BC91C602-F05A-4AAD-9E11-3392F1EE436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4FD4EDD-06A8-46CB-A848-2B9B6CB1C984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787C130B-9254-4294-83C5-E7C24637603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10E3D4C0-F19F-4A3C-BAAD-D4DCCFBAEF2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64C1049-7664-450A-AE5C-272F09E081A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A77CA1F7-0FA1-43EB-9E64-6E37CBBB767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D7C203C6-7A33-40D2-AA04-B57C222C346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11CF181A-7431-4F13-A019-E69DD13C257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F74C5562-F96E-4700-8025-89EE133F8E4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B4C15828-24D8-436C-88B3-4C9FC4DCA81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594F124D-4EEA-436C-A444-23841AFE0576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7F512165-A91B-4468-8707-50876DEF7EB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C1092202-7798-4B8B-A401-D32598137443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5D4EF2DC-A9C3-4509-A608-1A4CEED5D064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4E82E199-C8CE-43B8-9174-0F92531C73B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D8ED0F89-3A7D-4E20-A819-2C9659EA60F6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12A7416B-EA46-4D79-BF62-B3399FA8C92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C744A618-6145-4FFA-B6DC-7B10FDA54176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D53A1659-02ED-452D-A1E8-D90D8A21AD4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4A78DC10-B9C9-484A-B4B4-CB1329C6C01C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99E8E692-3C36-4633-A58A-AED2CEC0088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369F9CAD-0274-4538-9535-D856582F8713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7ABB6301-D177-4793-9E44-4CBA9449B79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26F376F8-83F0-4787-850E-B294FED71C2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3879AC53-9F11-4596-9719-A9133002F8C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BA5FA1C6-4D09-4467-B4D6-C2B1FE987D1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8DE05794-7AF2-4E38-B9AB-C52E50D5D77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A5F789A3-DF0C-4CA3-B1C2-7F3F5AE5FFC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BEA2EEFB-5FF0-439B-A9B8-F13D8C0CEE80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36456E04-AC23-4453-B310-D0E900B291D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53AEA5F9-D2A5-43A4-83AE-FF67FD6C6D14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3BE4A699-0B28-4FBB-B0A5-91C74D1ADA11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3D53D318-DB23-4420-9DBE-AD9468D96DA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DF667D57-62E8-4EE7-93DD-D26F31953A1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7898837-4085-4AB1-A99B-7FCF856A259B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00D01469-9FB1-4553-914F-81A6BEB6175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10372E0E-50D3-41A2-8E49-A5AD11BB188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3F65BBB1-5B07-456D-A874-2982DDE02968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D74520D8-DC17-4F2A-961B-6FC5DACE4A2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5ECF7D58-F2F5-44AB-97BD-C3A9438FB12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790D73EE-2ADE-4240-B2C7-DDA7534A301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3E398DBA-09BE-4B01-8D77-381CF0767AB1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1B36E96D-8A3C-41FC-837B-FD2F44BBC0DF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6AFFA975-4017-4A69-A3B5-4FFD34086AAA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CEC22D88-E51B-4E70-8744-F88D85FFE801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4A0C0CD8-3885-4CF6-A86F-1454845A680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164695AF-CCF9-468B-A5A8-81B6DC3BED5D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33B8DA10-13A5-4135-8F5D-D4F10E9738B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55C90E5E-4CC9-43D7-AC59-46668836597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F99C740A-CEE8-4035-9D28-7271CD2FB06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8B6A961C-E800-4989-8681-6C97928661A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4DC0BDB0-9A32-46FE-AD2D-0274B5DC4849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119B707C-FD62-4676-9083-C92B6FEE5A67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9244B48B-721D-4DDA-98A4-78D915ABC6C2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9A9B721E-78DE-48E0-97A6-47F70BA4D791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ABA7FB72-B93B-4860-B238-9DF2921FEFE6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F3BBFC7C-F30A-49FB-96E6-751ED6158B15}"/>
            </a:ext>
          </a:extLst>
        </xdr:cNvPr>
        <xdr:cNvSpPr txBox="1"/>
      </xdr:nvSpPr>
      <xdr:spPr>
        <a:xfrm>
          <a:off x="0" y="51435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103F0AD-9BD3-4A42-8A9E-902632CD74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0" y="198120"/>
          <a:ext cx="318970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C98BCAA-3CB2-4EF6-8B26-C8512BD1DCCF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D636AAD-F065-4181-ADC6-DDB6B56E7D9C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B91BED6C-9C9F-4B86-B35B-9B91D5AE6239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70BCB900-2E6D-401B-ABFE-D12AD436E556}"/>
            </a:ext>
          </a:extLst>
        </xdr:cNvPr>
        <xdr:cNvSpPr>
          <a:spLocks noChangeAspect="1" noChangeArrowheads="1"/>
        </xdr:cNvSpPr>
      </xdr:nvSpPr>
      <xdr:spPr bwMode="auto">
        <a:xfrm>
          <a:off x="205359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29AA4756-5837-46B6-9F0F-739FA13D90C9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44A741B8-B5CB-495A-8B5F-BDB36BCE1310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5B5C7AE9-BAC7-4382-B0E6-10A6D0F7E0B2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F39876E0-91E7-4CCB-B5A1-3B223BF4C384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BC3DB94B-18F1-4F83-86C8-0D921E3A373D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1F58EFF9-55F2-4B52-A299-426AE8A7C8CB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E113E551-D9E4-43EE-85EB-4B7622B3F95E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8E6-1F42-4C86-857B-95848CEC2B47}">
  <dimension ref="B5:O23"/>
  <sheetViews>
    <sheetView zoomScaleNormal="100" workbookViewId="0"/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57" t="s">
        <v>0</v>
      </c>
      <c r="C5" s="57"/>
      <c r="D5" s="57"/>
      <c r="E5" s="57"/>
      <c r="F5" s="57"/>
      <c r="G5" s="57"/>
      <c r="H5" s="57"/>
      <c r="I5" s="57"/>
      <c r="J5" s="57"/>
      <c r="K5" s="57"/>
    </row>
    <row r="6" spans="2:15" ht="15.6" x14ac:dyDescent="0.3">
      <c r="B6" s="57" t="s">
        <v>1</v>
      </c>
      <c r="C6" s="57"/>
      <c r="D6" s="57"/>
      <c r="E6" s="57"/>
      <c r="F6" s="57"/>
      <c r="G6" s="57"/>
      <c r="H6" s="57"/>
      <c r="I6" s="57"/>
      <c r="J6" s="57"/>
      <c r="K6" s="57"/>
    </row>
    <row r="7" spans="2:15" ht="15.6" x14ac:dyDescent="0.3">
      <c r="B7" s="58" t="s">
        <v>2</v>
      </c>
      <c r="C7" s="58"/>
      <c r="D7" s="58"/>
      <c r="E7" s="58"/>
      <c r="F7" s="58"/>
      <c r="G7" s="58"/>
      <c r="H7" s="58"/>
      <c r="I7" s="58"/>
      <c r="J7" s="58"/>
      <c r="K7" s="58"/>
    </row>
    <row r="8" spans="2:15" ht="15.6" x14ac:dyDescent="0.3">
      <c r="B8" s="2"/>
      <c r="C8" s="2"/>
      <c r="D8" s="2"/>
      <c r="E8" s="2"/>
      <c r="F8" s="2"/>
      <c r="G8" s="2"/>
      <c r="H8" s="2"/>
      <c r="I8" s="2"/>
      <c r="J8" s="2"/>
      <c r="K8" s="2"/>
    </row>
    <row r="9" spans="2:15" ht="15.6" x14ac:dyDescent="0.3">
      <c r="B9" s="3"/>
      <c r="C9" s="3"/>
      <c r="D9" s="3"/>
      <c r="E9" s="59" t="s">
        <v>3</v>
      </c>
      <c r="F9" s="60"/>
      <c r="G9" s="61"/>
      <c r="H9" s="4"/>
      <c r="I9" s="59" t="s">
        <v>3</v>
      </c>
      <c r="J9" s="60"/>
      <c r="K9" s="61"/>
    </row>
    <row r="10" spans="2:15" ht="31.2" x14ac:dyDescent="0.3">
      <c r="B10" s="5" t="s">
        <v>4</v>
      </c>
      <c r="C10" s="6" t="s">
        <v>5</v>
      </c>
      <c r="D10" s="7" t="s">
        <v>6</v>
      </c>
      <c r="E10" s="8" t="s">
        <v>7</v>
      </c>
      <c r="F10" s="9" t="s">
        <v>8</v>
      </c>
      <c r="G10" s="10" t="s">
        <v>9</v>
      </c>
      <c r="H10" s="11" t="s">
        <v>10</v>
      </c>
      <c r="I10" s="8" t="s">
        <v>7</v>
      </c>
      <c r="J10" s="9" t="s">
        <v>8</v>
      </c>
      <c r="K10" s="6" t="s">
        <v>9</v>
      </c>
    </row>
    <row r="11" spans="2:15" ht="15.6" x14ac:dyDescent="0.3">
      <c r="B11" s="12" t="s">
        <v>11</v>
      </c>
      <c r="C11" s="13">
        <v>39500</v>
      </c>
      <c r="D11" s="14">
        <v>87</v>
      </c>
      <c r="E11" s="15">
        <v>6</v>
      </c>
      <c r="F11" s="15">
        <v>0</v>
      </c>
      <c r="G11" s="15">
        <f>SUM(E11:F11)</f>
        <v>6</v>
      </c>
      <c r="H11" s="14">
        <v>81</v>
      </c>
      <c r="I11" s="15">
        <v>6</v>
      </c>
      <c r="J11" s="15">
        <v>1</v>
      </c>
      <c r="K11" s="15">
        <f t="shared" ref="K11:K20" si="0">SUM(I11:J11)</f>
        <v>7</v>
      </c>
      <c r="O11" t="s">
        <v>12</v>
      </c>
    </row>
    <row r="12" spans="2:15" ht="15.6" x14ac:dyDescent="0.3">
      <c r="B12" s="12" t="s">
        <v>13</v>
      </c>
      <c r="C12" s="13">
        <v>0</v>
      </c>
      <c r="D12" s="14">
        <v>0</v>
      </c>
      <c r="E12" s="15">
        <v>0</v>
      </c>
      <c r="F12" s="15">
        <v>0</v>
      </c>
      <c r="G12" s="15">
        <f t="shared" ref="G12:G20" si="1">SUM(E12:F12)</f>
        <v>0</v>
      </c>
      <c r="H12" s="14">
        <v>0</v>
      </c>
      <c r="I12" s="15">
        <v>0</v>
      </c>
      <c r="J12" s="15">
        <v>0</v>
      </c>
      <c r="K12" s="15">
        <f t="shared" si="0"/>
        <v>0</v>
      </c>
      <c r="M12" t="s">
        <v>12</v>
      </c>
    </row>
    <row r="13" spans="2:15" ht="15.6" x14ac:dyDescent="0.3">
      <c r="B13" s="12" t="s">
        <v>14</v>
      </c>
      <c r="C13" s="13">
        <v>152150</v>
      </c>
      <c r="D13" s="14">
        <v>46.99</v>
      </c>
      <c r="E13" s="15">
        <v>5</v>
      </c>
      <c r="F13" s="15">
        <v>1</v>
      </c>
      <c r="G13" s="15">
        <f t="shared" si="1"/>
        <v>6</v>
      </c>
      <c r="H13" s="14">
        <v>463.51</v>
      </c>
      <c r="I13" s="15">
        <v>18</v>
      </c>
      <c r="J13" s="15">
        <v>3</v>
      </c>
      <c r="K13" s="15">
        <f t="shared" si="0"/>
        <v>21</v>
      </c>
      <c r="M13" t="s">
        <v>12</v>
      </c>
    </row>
    <row r="14" spans="2:15" ht="15.6" x14ac:dyDescent="0.3">
      <c r="B14" s="12" t="s">
        <v>15</v>
      </c>
      <c r="C14" s="16">
        <v>108875</v>
      </c>
      <c r="D14" s="14">
        <v>241</v>
      </c>
      <c r="E14" s="15">
        <v>5</v>
      </c>
      <c r="F14" s="15">
        <v>1</v>
      </c>
      <c r="G14" s="15">
        <f t="shared" si="1"/>
        <v>6</v>
      </c>
      <c r="H14" s="14">
        <v>209</v>
      </c>
      <c r="I14" s="15">
        <v>17</v>
      </c>
      <c r="J14" s="15">
        <v>2</v>
      </c>
      <c r="K14" s="15">
        <f t="shared" si="0"/>
        <v>19</v>
      </c>
      <c r="M14" t="s">
        <v>12</v>
      </c>
      <c r="N14" t="s">
        <v>12</v>
      </c>
    </row>
    <row r="15" spans="2:15" ht="15.6" x14ac:dyDescent="0.3">
      <c r="B15" s="12" t="s">
        <v>16</v>
      </c>
      <c r="C15" s="13">
        <v>33700</v>
      </c>
      <c r="D15" s="17">
        <v>6</v>
      </c>
      <c r="E15" s="15">
        <v>1</v>
      </c>
      <c r="F15" s="15">
        <v>0</v>
      </c>
      <c r="G15" s="15">
        <f t="shared" si="1"/>
        <v>1</v>
      </c>
      <c r="H15" s="14">
        <v>122.7</v>
      </c>
      <c r="I15" s="15">
        <v>10</v>
      </c>
      <c r="J15" s="15">
        <v>1</v>
      </c>
      <c r="K15" s="15">
        <f t="shared" si="0"/>
        <v>11</v>
      </c>
      <c r="M15" t="s">
        <v>12</v>
      </c>
    </row>
    <row r="16" spans="2:15" ht="15.6" x14ac:dyDescent="0.3">
      <c r="B16" s="12" t="s">
        <v>17</v>
      </c>
      <c r="C16" s="18">
        <v>0</v>
      </c>
      <c r="D16" s="15">
        <v>0</v>
      </c>
      <c r="E16" s="15">
        <v>0</v>
      </c>
      <c r="F16" s="15">
        <v>0</v>
      </c>
      <c r="G16" s="15">
        <f t="shared" si="1"/>
        <v>0</v>
      </c>
      <c r="H16" s="15">
        <v>0</v>
      </c>
      <c r="I16" s="19">
        <v>0</v>
      </c>
      <c r="J16" s="15">
        <v>0</v>
      </c>
      <c r="K16" s="15">
        <f t="shared" si="0"/>
        <v>0</v>
      </c>
    </row>
    <row r="17" spans="2:12" ht="15.6" x14ac:dyDescent="0.3">
      <c r="B17" s="12" t="s">
        <v>18</v>
      </c>
      <c r="C17" s="18">
        <v>6600</v>
      </c>
      <c r="D17" s="15">
        <v>0</v>
      </c>
      <c r="E17" s="15">
        <v>0</v>
      </c>
      <c r="F17" s="15">
        <v>0</v>
      </c>
      <c r="G17" s="15">
        <f t="shared" si="1"/>
        <v>0</v>
      </c>
      <c r="H17" s="20">
        <v>26</v>
      </c>
      <c r="I17" s="15">
        <v>7</v>
      </c>
      <c r="J17" s="15">
        <v>0</v>
      </c>
      <c r="K17" s="15">
        <f t="shared" si="0"/>
        <v>7</v>
      </c>
      <c r="L17" t="s">
        <v>12</v>
      </c>
    </row>
    <row r="18" spans="2:12" ht="15.6" x14ac:dyDescent="0.3">
      <c r="B18" s="12" t="s">
        <v>19</v>
      </c>
      <c r="C18" s="18">
        <v>213020</v>
      </c>
      <c r="D18" s="15">
        <v>434.36</v>
      </c>
      <c r="E18" s="15">
        <v>47</v>
      </c>
      <c r="F18" s="15">
        <v>9</v>
      </c>
      <c r="G18" s="15">
        <f t="shared" si="1"/>
        <v>56</v>
      </c>
      <c r="H18" s="15">
        <v>446.39</v>
      </c>
      <c r="I18" s="21">
        <v>49</v>
      </c>
      <c r="J18" s="15">
        <v>8</v>
      </c>
      <c r="K18" s="15">
        <f t="shared" si="0"/>
        <v>57</v>
      </c>
    </row>
    <row r="19" spans="2:12" ht="15.6" x14ac:dyDescent="0.3">
      <c r="B19" s="12" t="s">
        <v>20</v>
      </c>
      <c r="C19" s="13">
        <v>234596</v>
      </c>
      <c r="D19" s="15">
        <v>302.5</v>
      </c>
      <c r="E19" s="15">
        <v>14</v>
      </c>
      <c r="F19" s="15">
        <v>0</v>
      </c>
      <c r="G19" s="15">
        <f t="shared" si="1"/>
        <v>14</v>
      </c>
      <c r="H19" s="15">
        <v>481.5</v>
      </c>
      <c r="I19" s="15">
        <v>29</v>
      </c>
      <c r="J19" s="15">
        <v>0</v>
      </c>
      <c r="K19" s="15">
        <f t="shared" si="0"/>
        <v>29</v>
      </c>
    </row>
    <row r="20" spans="2:12" ht="15.6" x14ac:dyDescent="0.3">
      <c r="B20" s="12" t="s">
        <v>21</v>
      </c>
      <c r="C20" s="13">
        <v>51480</v>
      </c>
      <c r="D20" s="14">
        <v>10</v>
      </c>
      <c r="E20" s="15">
        <v>1</v>
      </c>
      <c r="F20" s="15">
        <v>0</v>
      </c>
      <c r="G20" s="15">
        <f t="shared" si="1"/>
        <v>1</v>
      </c>
      <c r="H20" s="15">
        <v>142</v>
      </c>
      <c r="I20" s="15">
        <v>11</v>
      </c>
      <c r="J20" s="15">
        <v>1</v>
      </c>
      <c r="K20" s="15">
        <f t="shared" si="0"/>
        <v>12</v>
      </c>
    </row>
    <row r="21" spans="2:12" ht="15.6" x14ac:dyDescent="0.3">
      <c r="B21" s="22" t="s">
        <v>9</v>
      </c>
      <c r="C21" s="23">
        <f>SUM(C11:C20)</f>
        <v>839921</v>
      </c>
      <c r="D21" s="23">
        <f>SUM(D11:D20)</f>
        <v>1127.8499999999999</v>
      </c>
      <c r="E21" s="24">
        <f>SUM(E11:E20)</f>
        <v>79</v>
      </c>
      <c r="F21" s="23">
        <f>SUM(F11:F20)</f>
        <v>11</v>
      </c>
      <c r="G21" s="23">
        <f>+G11+G12+G13+G14+G15+G16+G19+G20</f>
        <v>34</v>
      </c>
      <c r="H21" s="23">
        <f>SUM(H11:H20)</f>
        <v>1972.1</v>
      </c>
      <c r="I21" s="23">
        <f>SUM(I11:I20)</f>
        <v>147</v>
      </c>
      <c r="J21" s="23">
        <f>+J11+J12+J13+J14+J15+J16+J19+J20</f>
        <v>8</v>
      </c>
      <c r="K21" s="23">
        <f>SUM(K11:K20)</f>
        <v>163</v>
      </c>
    </row>
    <row r="22" spans="2:12" ht="15.6" x14ac:dyDescent="0.3">
      <c r="B22" s="3"/>
      <c r="C22" s="3"/>
      <c r="D22" s="3"/>
      <c r="E22" s="2"/>
      <c r="F22" s="3"/>
      <c r="G22" s="3"/>
      <c r="H22" s="3"/>
      <c r="I22" s="3"/>
      <c r="J22" s="3"/>
      <c r="K22" s="3"/>
    </row>
    <row r="23" spans="2:12" ht="15.6" x14ac:dyDescent="0.3">
      <c r="B23" s="3"/>
      <c r="C23" s="3"/>
      <c r="D23" s="3"/>
      <c r="E23" s="2"/>
      <c r="F23" s="3" t="s">
        <v>12</v>
      </c>
      <c r="G23" s="3" t="s">
        <v>12</v>
      </c>
      <c r="H23" s="3"/>
      <c r="I23" s="3"/>
      <c r="J23" s="3"/>
      <c r="K23" s="3" t="s">
        <v>12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4B6E-F9FF-481E-A1A3-7C3610A447DC}">
  <dimension ref="B1:N53"/>
  <sheetViews>
    <sheetView zoomScale="79" zoomScaleNormal="75" workbookViewId="0">
      <selection activeCell="B2" sqref="B2:H2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3"/>
      <c r="C1" s="3"/>
      <c r="D1" s="3"/>
      <c r="E1" s="3"/>
      <c r="F1" s="3"/>
      <c r="G1" s="3"/>
      <c r="H1" s="3"/>
    </row>
    <row r="2" spans="2:13" ht="15.6" x14ac:dyDescent="0.3">
      <c r="B2" s="57" t="s">
        <v>22</v>
      </c>
      <c r="C2" s="57"/>
      <c r="D2" s="57"/>
      <c r="E2" s="57"/>
      <c r="F2" s="57"/>
      <c r="G2" s="57"/>
      <c r="H2" s="57"/>
    </row>
    <row r="3" spans="2:13" ht="15.6" x14ac:dyDescent="0.3">
      <c r="B3" s="1"/>
      <c r="C3" s="1"/>
      <c r="D3" s="1"/>
      <c r="E3" s="1"/>
      <c r="F3" s="1"/>
      <c r="G3" s="1"/>
      <c r="H3" s="1"/>
    </row>
    <row r="4" spans="2:13" ht="15.6" x14ac:dyDescent="0.3">
      <c r="B4" s="1"/>
      <c r="C4" s="1"/>
      <c r="D4" s="1"/>
      <c r="E4" s="1"/>
      <c r="F4" s="1"/>
      <c r="G4" s="1"/>
      <c r="H4" s="1"/>
    </row>
    <row r="5" spans="2:13" ht="15.6" x14ac:dyDescent="0.3">
      <c r="B5" s="57" t="s">
        <v>23</v>
      </c>
      <c r="C5" s="57"/>
      <c r="D5" s="57"/>
      <c r="E5" s="57"/>
      <c r="F5" s="57"/>
      <c r="G5" s="57"/>
      <c r="H5" s="57"/>
      <c r="I5" s="26"/>
      <c r="J5" s="26"/>
      <c r="K5" s="26"/>
      <c r="L5" s="26"/>
      <c r="M5" s="26"/>
    </row>
    <row r="6" spans="2:13" ht="15.6" x14ac:dyDescent="0.3">
      <c r="B6" s="57" t="s">
        <v>24</v>
      </c>
      <c r="C6" s="57"/>
      <c r="D6" s="57"/>
      <c r="E6" s="57"/>
      <c r="F6" s="57"/>
      <c r="G6" s="57"/>
      <c r="H6" s="57"/>
    </row>
    <row r="7" spans="2:13" ht="10.199999999999999" customHeight="1" thickBot="1" x14ac:dyDescent="0.35">
      <c r="B7" s="3"/>
      <c r="C7" s="3"/>
      <c r="D7" s="3"/>
      <c r="E7" s="3"/>
      <c r="F7" s="3"/>
      <c r="G7" s="3"/>
      <c r="H7" s="3"/>
    </row>
    <row r="8" spans="2:13" ht="16.2" thickBot="1" x14ac:dyDescent="0.35">
      <c r="B8" s="64" t="s">
        <v>25</v>
      </c>
      <c r="C8" s="65"/>
      <c r="D8" s="65"/>
      <c r="E8" s="66"/>
      <c r="F8" s="64" t="s">
        <v>3</v>
      </c>
      <c r="G8" s="65"/>
      <c r="H8" s="66"/>
    </row>
    <row r="9" spans="2:13" ht="35.4" customHeight="1" x14ac:dyDescent="0.3">
      <c r="B9" s="5" t="s">
        <v>4</v>
      </c>
      <c r="C9" s="27" t="s">
        <v>26</v>
      </c>
      <c r="D9" s="27" t="s">
        <v>27</v>
      </c>
      <c r="E9" s="27" t="s">
        <v>28</v>
      </c>
      <c r="F9" s="28" t="s">
        <v>7</v>
      </c>
      <c r="G9" s="29" t="s">
        <v>8</v>
      </c>
      <c r="H9" s="27" t="s">
        <v>9</v>
      </c>
    </row>
    <row r="10" spans="2:13" ht="15.6" x14ac:dyDescent="0.3">
      <c r="B10" s="12" t="s">
        <v>11</v>
      </c>
      <c r="C10" s="30">
        <v>1218</v>
      </c>
      <c r="D10" s="31">
        <v>29</v>
      </c>
      <c r="E10" s="32">
        <v>1262</v>
      </c>
      <c r="F10" s="33">
        <v>28</v>
      </c>
      <c r="G10" s="33">
        <v>1</v>
      </c>
      <c r="H10" s="33">
        <f>SUM(F10:G10)</f>
        <v>29</v>
      </c>
    </row>
    <row r="11" spans="2:13" ht="15.6" x14ac:dyDescent="0.3">
      <c r="B11" s="12" t="s">
        <v>13</v>
      </c>
      <c r="C11" s="30">
        <v>234</v>
      </c>
      <c r="D11" s="31">
        <v>10</v>
      </c>
      <c r="E11" s="32">
        <v>340</v>
      </c>
      <c r="F11" s="33">
        <v>10</v>
      </c>
      <c r="G11" s="33">
        <v>0</v>
      </c>
      <c r="H11" s="33">
        <f t="shared" ref="H11:H19" si="0">SUM(F11:G11)</f>
        <v>10</v>
      </c>
    </row>
    <row r="12" spans="2:13" ht="15.6" x14ac:dyDescent="0.3">
      <c r="B12" s="12" t="s">
        <v>14</v>
      </c>
      <c r="C12" s="30">
        <v>100</v>
      </c>
      <c r="D12" s="31">
        <v>6</v>
      </c>
      <c r="E12" s="32">
        <v>122</v>
      </c>
      <c r="F12" s="33">
        <v>4</v>
      </c>
      <c r="G12" s="33">
        <v>2</v>
      </c>
      <c r="H12" s="33">
        <f t="shared" si="0"/>
        <v>6</v>
      </c>
      <c r="L12" t="s">
        <v>12</v>
      </c>
    </row>
    <row r="13" spans="2:13" ht="15.6" x14ac:dyDescent="0.3">
      <c r="B13" s="12" t="s">
        <v>15</v>
      </c>
      <c r="C13" s="30">
        <v>1304</v>
      </c>
      <c r="D13" s="31">
        <v>29</v>
      </c>
      <c r="E13" s="32">
        <v>1253</v>
      </c>
      <c r="F13" s="33">
        <v>24</v>
      </c>
      <c r="G13" s="33">
        <v>5</v>
      </c>
      <c r="H13" s="33">
        <f t="shared" si="0"/>
        <v>29</v>
      </c>
    </row>
    <row r="14" spans="2:13" ht="15.6" x14ac:dyDescent="0.3">
      <c r="B14" s="12" t="s">
        <v>16</v>
      </c>
      <c r="C14" s="30">
        <v>3328</v>
      </c>
      <c r="D14" s="31">
        <v>31</v>
      </c>
      <c r="E14" s="32">
        <v>4018</v>
      </c>
      <c r="F14" s="33">
        <v>28</v>
      </c>
      <c r="G14" s="33">
        <v>3</v>
      </c>
      <c r="H14" s="33">
        <f t="shared" si="0"/>
        <v>31</v>
      </c>
      <c r="L14" t="s">
        <v>12</v>
      </c>
    </row>
    <row r="15" spans="2:13" ht="15.6" x14ac:dyDescent="0.3">
      <c r="B15" s="12" t="s">
        <v>17</v>
      </c>
      <c r="C15" s="30">
        <v>69</v>
      </c>
      <c r="D15" s="31">
        <v>5</v>
      </c>
      <c r="E15" s="32">
        <v>82</v>
      </c>
      <c r="F15" s="33">
        <v>5</v>
      </c>
      <c r="G15" s="33">
        <v>0</v>
      </c>
      <c r="H15" s="33">
        <f t="shared" si="0"/>
        <v>5</v>
      </c>
      <c r="K15" t="s">
        <v>12</v>
      </c>
    </row>
    <row r="16" spans="2:13" ht="15.6" x14ac:dyDescent="0.3">
      <c r="B16" s="12" t="s">
        <v>18</v>
      </c>
      <c r="C16" s="30">
        <v>441</v>
      </c>
      <c r="D16" s="31">
        <v>24</v>
      </c>
      <c r="E16" s="32">
        <v>411</v>
      </c>
      <c r="F16" s="33">
        <v>24</v>
      </c>
      <c r="G16" s="33">
        <v>0</v>
      </c>
      <c r="H16" s="33">
        <f t="shared" si="0"/>
        <v>24</v>
      </c>
      <c r="J16" t="s">
        <v>12</v>
      </c>
    </row>
    <row r="17" spans="2:14" ht="15.6" x14ac:dyDescent="0.3">
      <c r="B17" s="12" t="s">
        <v>19</v>
      </c>
      <c r="C17" s="30">
        <v>1628</v>
      </c>
      <c r="D17" s="31">
        <v>82</v>
      </c>
      <c r="E17" s="32">
        <v>1582</v>
      </c>
      <c r="F17" s="33">
        <v>65</v>
      </c>
      <c r="G17" s="33">
        <v>17</v>
      </c>
      <c r="H17" s="33">
        <f t="shared" si="0"/>
        <v>82</v>
      </c>
    </row>
    <row r="18" spans="2:14" ht="15.6" x14ac:dyDescent="0.3">
      <c r="B18" s="12" t="s">
        <v>20</v>
      </c>
      <c r="C18" s="30">
        <v>2279</v>
      </c>
      <c r="D18" s="31">
        <v>46</v>
      </c>
      <c r="E18" s="32">
        <v>3292</v>
      </c>
      <c r="F18" s="34">
        <v>40</v>
      </c>
      <c r="G18" s="34">
        <v>6</v>
      </c>
      <c r="H18" s="33">
        <f t="shared" si="0"/>
        <v>46</v>
      </c>
    </row>
    <row r="19" spans="2:14" ht="15.6" x14ac:dyDescent="0.3">
      <c r="B19" s="12" t="s">
        <v>21</v>
      </c>
      <c r="C19" s="30">
        <v>5386</v>
      </c>
      <c r="D19" s="31">
        <v>145</v>
      </c>
      <c r="E19" s="32">
        <v>7674</v>
      </c>
      <c r="F19" s="34">
        <v>122</v>
      </c>
      <c r="G19" s="34">
        <v>23</v>
      </c>
      <c r="H19" s="33">
        <f t="shared" si="0"/>
        <v>145</v>
      </c>
      <c r="K19" t="s">
        <v>12</v>
      </c>
    </row>
    <row r="20" spans="2:14" ht="15.6" x14ac:dyDescent="0.3">
      <c r="B20" s="35" t="s">
        <v>9</v>
      </c>
      <c r="C20" s="36">
        <f>SUM(C10:C19)</f>
        <v>15987</v>
      </c>
      <c r="D20" s="36">
        <f>+D10+D11+D12+D13+D14+D15+D18+D19</f>
        <v>301</v>
      </c>
      <c r="E20" s="36">
        <f>SUM(E10:E19)</f>
        <v>20036</v>
      </c>
      <c r="F20" s="36">
        <f>+F10+F11+F12+F13+F14+F15+F18+F19</f>
        <v>261</v>
      </c>
      <c r="G20" s="36">
        <f>+G10+G11+G12+G13+G14+G15+G18+G19</f>
        <v>40</v>
      </c>
      <c r="H20" s="36">
        <f>+H10+H11+H12+H13+H14+H15+H18+H19</f>
        <v>301</v>
      </c>
    </row>
    <row r="21" spans="2:14" ht="16.2" thickBot="1" x14ac:dyDescent="0.35">
      <c r="B21" s="3"/>
      <c r="C21" s="3"/>
      <c r="D21" s="3"/>
      <c r="E21" s="3"/>
      <c r="F21" s="3"/>
      <c r="G21" s="3"/>
      <c r="H21" s="3"/>
    </row>
    <row r="22" spans="2:14" ht="16.2" thickBot="1" x14ac:dyDescent="0.35">
      <c r="B22" s="64" t="s">
        <v>29</v>
      </c>
      <c r="C22" s="65"/>
      <c r="D22" s="66"/>
      <c r="E22" s="64" t="s">
        <v>3</v>
      </c>
      <c r="F22" s="65"/>
      <c r="G22" s="65"/>
      <c r="H22" s="66"/>
    </row>
    <row r="23" spans="2:14" ht="40.200000000000003" customHeight="1" thickBot="1" x14ac:dyDescent="0.35">
      <c r="B23" s="5" t="s">
        <v>4</v>
      </c>
      <c r="C23" s="27" t="s">
        <v>30</v>
      </c>
      <c r="D23" s="37" t="s">
        <v>31</v>
      </c>
      <c r="E23" s="38" t="s">
        <v>7</v>
      </c>
      <c r="F23" s="29" t="s">
        <v>8</v>
      </c>
      <c r="G23" s="67" t="s">
        <v>9</v>
      </c>
      <c r="H23" s="68"/>
    </row>
    <row r="24" spans="2:14" ht="15.6" x14ac:dyDescent="0.3">
      <c r="B24" s="12" t="s">
        <v>11</v>
      </c>
      <c r="C24" s="39">
        <v>44</v>
      </c>
      <c r="D24" s="40">
        <v>1348</v>
      </c>
      <c r="E24" s="41">
        <v>40</v>
      </c>
      <c r="F24" s="42">
        <v>4</v>
      </c>
      <c r="G24" s="69">
        <f t="shared" ref="G24:G34" si="1">SUM(E24:F24)</f>
        <v>44</v>
      </c>
      <c r="H24" s="70"/>
    </row>
    <row r="25" spans="2:14" ht="15.6" x14ac:dyDescent="0.3">
      <c r="B25" s="12" t="s">
        <v>13</v>
      </c>
      <c r="C25" s="39">
        <v>0</v>
      </c>
      <c r="D25" s="39">
        <v>0</v>
      </c>
      <c r="E25" s="43">
        <v>0</v>
      </c>
      <c r="F25" s="42">
        <v>0</v>
      </c>
      <c r="G25" s="62">
        <f t="shared" si="1"/>
        <v>0</v>
      </c>
      <c r="H25" s="63"/>
    </row>
    <row r="26" spans="2:14" ht="15.6" x14ac:dyDescent="0.3">
      <c r="B26" s="12" t="s">
        <v>14</v>
      </c>
      <c r="C26" s="39">
        <v>0</v>
      </c>
      <c r="D26" s="39">
        <v>0</v>
      </c>
      <c r="E26" s="43">
        <v>0</v>
      </c>
      <c r="F26" s="42">
        <v>0</v>
      </c>
      <c r="G26" s="62">
        <f t="shared" si="1"/>
        <v>0</v>
      </c>
      <c r="H26" s="63"/>
      <c r="L26" t="s">
        <v>12</v>
      </c>
    </row>
    <row r="27" spans="2:14" ht="15.6" x14ac:dyDescent="0.3">
      <c r="B27" s="12" t="s">
        <v>15</v>
      </c>
      <c r="C27" s="39">
        <v>0</v>
      </c>
      <c r="D27" s="39">
        <v>0</v>
      </c>
      <c r="E27" s="43">
        <v>0</v>
      </c>
      <c r="F27" s="42">
        <v>0</v>
      </c>
      <c r="G27" s="62">
        <f t="shared" si="1"/>
        <v>0</v>
      </c>
      <c r="H27" s="63"/>
      <c r="K27" t="s">
        <v>12</v>
      </c>
    </row>
    <row r="28" spans="2:14" ht="15.6" x14ac:dyDescent="0.3">
      <c r="B28" s="12" t="s">
        <v>16</v>
      </c>
      <c r="C28" s="44">
        <v>5</v>
      </c>
      <c r="D28" s="39">
        <v>135</v>
      </c>
      <c r="E28" s="43">
        <v>4</v>
      </c>
      <c r="F28" s="42">
        <v>1</v>
      </c>
      <c r="G28" s="62">
        <f t="shared" si="1"/>
        <v>5</v>
      </c>
      <c r="H28" s="63"/>
      <c r="M28" t="s">
        <v>12</v>
      </c>
      <c r="N28" t="s">
        <v>12</v>
      </c>
    </row>
    <row r="29" spans="2:14" ht="15.6" x14ac:dyDescent="0.3">
      <c r="B29" s="12" t="s">
        <v>17</v>
      </c>
      <c r="C29" s="39">
        <v>0</v>
      </c>
      <c r="D29" s="39">
        <v>0</v>
      </c>
      <c r="E29" s="43">
        <v>0</v>
      </c>
      <c r="F29" s="42">
        <v>0</v>
      </c>
      <c r="G29" s="62">
        <f t="shared" si="1"/>
        <v>0</v>
      </c>
      <c r="H29" s="63"/>
      <c r="L29" t="s">
        <v>12</v>
      </c>
    </row>
    <row r="30" spans="2:14" ht="15.6" x14ac:dyDescent="0.3">
      <c r="B30" s="12" t="s">
        <v>18</v>
      </c>
      <c r="C30" s="39">
        <v>5</v>
      </c>
      <c r="D30" s="39">
        <v>116</v>
      </c>
      <c r="E30" s="43">
        <v>4</v>
      </c>
      <c r="F30" s="42">
        <v>1</v>
      </c>
      <c r="G30" s="62">
        <f t="shared" si="1"/>
        <v>5</v>
      </c>
      <c r="H30" s="63"/>
      <c r="K30" t="s">
        <v>12</v>
      </c>
    </row>
    <row r="31" spans="2:14" ht="15.6" x14ac:dyDescent="0.3">
      <c r="B31" s="12" t="s">
        <v>19</v>
      </c>
      <c r="C31" s="39">
        <v>0</v>
      </c>
      <c r="D31" s="39">
        <v>0</v>
      </c>
      <c r="E31" s="43">
        <v>0</v>
      </c>
      <c r="F31" s="42">
        <v>0</v>
      </c>
      <c r="G31" s="62">
        <f t="shared" si="1"/>
        <v>0</v>
      </c>
      <c r="H31" s="63"/>
    </row>
    <row r="32" spans="2:14" ht="15.6" x14ac:dyDescent="0.3">
      <c r="B32" s="12" t="s">
        <v>20</v>
      </c>
      <c r="C32" s="39">
        <v>7</v>
      </c>
      <c r="D32" s="39">
        <v>558</v>
      </c>
      <c r="E32" s="43">
        <v>7</v>
      </c>
      <c r="F32" s="42">
        <v>0</v>
      </c>
      <c r="G32" s="62">
        <f t="shared" si="1"/>
        <v>7</v>
      </c>
      <c r="H32" s="63"/>
    </row>
    <row r="33" spans="2:13" ht="15.6" x14ac:dyDescent="0.3">
      <c r="B33" s="12" t="s">
        <v>21</v>
      </c>
      <c r="C33" s="39">
        <v>7</v>
      </c>
      <c r="D33" s="39">
        <v>1200</v>
      </c>
      <c r="E33" s="43">
        <v>7</v>
      </c>
      <c r="F33" s="42">
        <v>0</v>
      </c>
      <c r="G33" s="62">
        <f t="shared" si="1"/>
        <v>7</v>
      </c>
      <c r="H33" s="63"/>
      <c r="L33" t="s">
        <v>12</v>
      </c>
    </row>
    <row r="34" spans="2:13" ht="15.6" x14ac:dyDescent="0.3">
      <c r="B34" s="35" t="s">
        <v>9</v>
      </c>
      <c r="C34" s="45">
        <f>SUM(C24:C33)</f>
        <v>68</v>
      </c>
      <c r="D34" s="45">
        <f>SUM(D24:D33)</f>
        <v>3357</v>
      </c>
      <c r="E34" s="45">
        <f>SUM(E24:E33)</f>
        <v>62</v>
      </c>
      <c r="F34" s="45">
        <f>SUM(F24:F33)</f>
        <v>6</v>
      </c>
      <c r="G34" s="71">
        <f t="shared" si="1"/>
        <v>68</v>
      </c>
      <c r="H34" s="72"/>
      <c r="K34" t="s">
        <v>12</v>
      </c>
    </row>
    <row r="35" spans="2:13" ht="16.2" thickBot="1" x14ac:dyDescent="0.35">
      <c r="B35" s="3"/>
      <c r="C35" s="3"/>
      <c r="D35" s="3"/>
      <c r="E35" s="3"/>
      <c r="F35" s="3"/>
      <c r="G35" s="3"/>
      <c r="H35" s="3"/>
    </row>
    <row r="36" spans="2:13" ht="16.2" thickBot="1" x14ac:dyDescent="0.35">
      <c r="B36" s="64" t="s">
        <v>32</v>
      </c>
      <c r="C36" s="65"/>
      <c r="D36" s="66"/>
      <c r="E36" s="64" t="s">
        <v>3</v>
      </c>
      <c r="F36" s="65"/>
      <c r="G36" s="65"/>
      <c r="H36" s="66"/>
    </row>
    <row r="37" spans="2:13" ht="31.8" thickBot="1" x14ac:dyDescent="0.35">
      <c r="B37" s="5" t="s">
        <v>4</v>
      </c>
      <c r="C37" s="46" t="s">
        <v>30</v>
      </c>
      <c r="D37" s="47" t="s">
        <v>31</v>
      </c>
      <c r="E37" s="48" t="s">
        <v>7</v>
      </c>
      <c r="F37" s="49" t="s">
        <v>8</v>
      </c>
      <c r="G37" s="73" t="s">
        <v>9</v>
      </c>
      <c r="H37" s="74"/>
    </row>
    <row r="38" spans="2:13" ht="15.6" x14ac:dyDescent="0.3">
      <c r="B38" s="12" t="s">
        <v>11</v>
      </c>
      <c r="C38" s="50">
        <v>94</v>
      </c>
      <c r="D38" s="51">
        <v>3044</v>
      </c>
      <c r="E38" s="41">
        <v>87</v>
      </c>
      <c r="F38" s="41">
        <v>7</v>
      </c>
      <c r="G38" s="62">
        <f t="shared" ref="G38:G47" si="2">SUM(E38:F38)</f>
        <v>94</v>
      </c>
      <c r="H38" s="63"/>
    </row>
    <row r="39" spans="2:13" ht="15.6" x14ac:dyDescent="0.3">
      <c r="B39" s="12" t="s">
        <v>13</v>
      </c>
      <c r="C39" s="50">
        <v>116</v>
      </c>
      <c r="D39" s="51">
        <v>2531</v>
      </c>
      <c r="E39" s="43">
        <v>92</v>
      </c>
      <c r="F39" s="43">
        <v>24</v>
      </c>
      <c r="G39" s="62">
        <f t="shared" si="2"/>
        <v>116</v>
      </c>
      <c r="H39" s="63"/>
    </row>
    <row r="40" spans="2:13" ht="15.6" x14ac:dyDescent="0.3">
      <c r="B40" s="12" t="s">
        <v>14</v>
      </c>
      <c r="C40" s="50">
        <v>117</v>
      </c>
      <c r="D40" s="51">
        <v>4783</v>
      </c>
      <c r="E40" s="43">
        <v>100</v>
      </c>
      <c r="F40" s="43">
        <v>17</v>
      </c>
      <c r="G40" s="62">
        <f t="shared" si="2"/>
        <v>117</v>
      </c>
      <c r="H40" s="63"/>
      <c r="K40" t="s">
        <v>12</v>
      </c>
    </row>
    <row r="41" spans="2:13" ht="15.6" x14ac:dyDescent="0.3">
      <c r="B41" s="12" t="s">
        <v>15</v>
      </c>
      <c r="C41" s="50">
        <v>100</v>
      </c>
      <c r="D41" s="51">
        <v>2451</v>
      </c>
      <c r="E41" s="43">
        <v>90</v>
      </c>
      <c r="F41" s="52">
        <v>10</v>
      </c>
      <c r="G41" s="62">
        <f t="shared" si="2"/>
        <v>100</v>
      </c>
      <c r="H41" s="63"/>
    </row>
    <row r="42" spans="2:13" ht="15.6" x14ac:dyDescent="0.3">
      <c r="B42" s="12" t="s">
        <v>16</v>
      </c>
      <c r="C42" s="50">
        <v>50</v>
      </c>
      <c r="D42" s="51">
        <v>1253</v>
      </c>
      <c r="E42" s="43">
        <v>42</v>
      </c>
      <c r="F42" s="52">
        <v>8</v>
      </c>
      <c r="G42" s="62">
        <f t="shared" si="2"/>
        <v>50</v>
      </c>
      <c r="H42" s="63"/>
      <c r="J42" t="s">
        <v>12</v>
      </c>
    </row>
    <row r="43" spans="2:13" ht="15.6" x14ac:dyDescent="0.3">
      <c r="B43" s="12" t="s">
        <v>17</v>
      </c>
      <c r="C43" s="50">
        <v>9</v>
      </c>
      <c r="D43" s="51">
        <v>324</v>
      </c>
      <c r="E43" s="43">
        <v>7</v>
      </c>
      <c r="F43" s="52">
        <v>2</v>
      </c>
      <c r="G43" s="62">
        <f t="shared" si="2"/>
        <v>9</v>
      </c>
      <c r="H43" s="63"/>
      <c r="K43" t="s">
        <v>12</v>
      </c>
      <c r="L43" t="s">
        <v>12</v>
      </c>
    </row>
    <row r="44" spans="2:13" ht="15.6" x14ac:dyDescent="0.3">
      <c r="B44" s="12" t="s">
        <v>18</v>
      </c>
      <c r="C44" s="50">
        <v>58</v>
      </c>
      <c r="D44" s="51">
        <v>1009</v>
      </c>
      <c r="E44" s="43">
        <v>55</v>
      </c>
      <c r="F44" s="52">
        <v>3</v>
      </c>
      <c r="G44" s="62">
        <f t="shared" si="2"/>
        <v>58</v>
      </c>
      <c r="H44" s="63"/>
      <c r="M44" t="s">
        <v>12</v>
      </c>
    </row>
    <row r="45" spans="2:13" ht="15.6" x14ac:dyDescent="0.3">
      <c r="B45" s="12" t="s">
        <v>19</v>
      </c>
      <c r="C45" s="50">
        <v>110</v>
      </c>
      <c r="D45" s="51">
        <v>1963</v>
      </c>
      <c r="E45" s="43">
        <v>86</v>
      </c>
      <c r="F45" s="52">
        <v>24</v>
      </c>
      <c r="G45" s="62">
        <f t="shared" si="2"/>
        <v>110</v>
      </c>
      <c r="H45" s="63"/>
      <c r="J45" t="s">
        <v>12</v>
      </c>
    </row>
    <row r="46" spans="2:13" ht="15.6" x14ac:dyDescent="0.3">
      <c r="B46" s="12" t="s">
        <v>20</v>
      </c>
      <c r="C46" s="50">
        <v>100</v>
      </c>
      <c r="D46" s="51">
        <v>5138.24</v>
      </c>
      <c r="E46" s="43">
        <v>86</v>
      </c>
      <c r="F46" s="52">
        <v>14</v>
      </c>
      <c r="G46" s="62">
        <f t="shared" si="2"/>
        <v>100</v>
      </c>
      <c r="H46" s="63"/>
      <c r="K46" t="s">
        <v>12</v>
      </c>
    </row>
    <row r="47" spans="2:13" ht="16.2" thickBot="1" x14ac:dyDescent="0.35">
      <c r="B47" s="12" t="s">
        <v>21</v>
      </c>
      <c r="C47" s="50">
        <v>150</v>
      </c>
      <c r="D47" s="51">
        <v>6301</v>
      </c>
      <c r="E47" s="53">
        <v>131</v>
      </c>
      <c r="F47" s="53">
        <v>19</v>
      </c>
      <c r="G47" s="62">
        <f t="shared" si="2"/>
        <v>150</v>
      </c>
      <c r="H47" s="63"/>
      <c r="J47" t="s">
        <v>12</v>
      </c>
    </row>
    <row r="48" spans="2:13" ht="16.2" thickBot="1" x14ac:dyDescent="0.35">
      <c r="B48" s="35" t="s">
        <v>9</v>
      </c>
      <c r="C48" s="54">
        <f>SUM(C38:C47)</f>
        <v>904</v>
      </c>
      <c r="D48" s="55">
        <f>SUM(D38:D47)</f>
        <v>28797.239999999998</v>
      </c>
      <c r="E48" s="56">
        <f>SUM(E38:E47)</f>
        <v>776</v>
      </c>
      <c r="F48" s="56">
        <f>SUM(F38:F47)</f>
        <v>128</v>
      </c>
      <c r="G48" s="75">
        <f>SUM(G38:H47)</f>
        <v>904</v>
      </c>
      <c r="H48" s="76"/>
    </row>
    <row r="49" spans="2:12" ht="15.6" x14ac:dyDescent="0.3">
      <c r="B49" s="3"/>
      <c r="C49" s="3"/>
      <c r="D49" s="3"/>
      <c r="E49" s="3"/>
      <c r="F49" s="3"/>
      <c r="G49" s="3"/>
      <c r="H49" s="3"/>
      <c r="J49" t="s">
        <v>12</v>
      </c>
      <c r="K49" t="s">
        <v>12</v>
      </c>
      <c r="L49" t="s">
        <v>12</v>
      </c>
    </row>
    <row r="50" spans="2:12" ht="15.6" x14ac:dyDescent="0.3">
      <c r="B50" s="3"/>
      <c r="C50" s="3"/>
      <c r="D50" s="3"/>
      <c r="E50" s="3"/>
      <c r="F50" s="3"/>
      <c r="G50" s="3"/>
      <c r="H50" s="3"/>
    </row>
    <row r="51" spans="2:12" ht="15.6" x14ac:dyDescent="0.3">
      <c r="B51" s="3"/>
      <c r="C51" s="3"/>
      <c r="D51" s="3"/>
      <c r="E51" s="3"/>
      <c r="F51" s="3"/>
      <c r="G51" s="3"/>
      <c r="H51" s="3"/>
    </row>
    <row r="52" spans="2:12" ht="15.6" x14ac:dyDescent="0.3">
      <c r="B52" s="3"/>
      <c r="C52" s="3"/>
      <c r="D52" s="3"/>
      <c r="E52" s="3"/>
      <c r="F52" s="3"/>
      <c r="G52" s="3"/>
      <c r="H52" s="3"/>
    </row>
    <row r="53" spans="2:12" ht="15.6" x14ac:dyDescent="0.3">
      <c r="B53" s="3"/>
      <c r="C53" s="3"/>
      <c r="D53" s="3"/>
      <c r="E53" s="3"/>
      <c r="F53" s="3"/>
      <c r="G53" s="3"/>
      <c r="H53" s="3"/>
    </row>
  </sheetData>
  <mergeCells count="33">
    <mergeCell ref="G47:H47"/>
    <mergeCell ref="G48:H48"/>
    <mergeCell ref="G41:H41"/>
    <mergeCell ref="G42:H42"/>
    <mergeCell ref="G43:H43"/>
    <mergeCell ref="G44:H44"/>
    <mergeCell ref="G45:H45"/>
    <mergeCell ref="G46:H46"/>
    <mergeCell ref="B36:D36"/>
    <mergeCell ref="E36:H36"/>
    <mergeCell ref="G37:H37"/>
    <mergeCell ref="G38:H38"/>
    <mergeCell ref="G39:H39"/>
    <mergeCell ref="G40:H40"/>
    <mergeCell ref="G29:H29"/>
    <mergeCell ref="G30:H30"/>
    <mergeCell ref="G31:H31"/>
    <mergeCell ref="G32:H32"/>
    <mergeCell ref="G33:H33"/>
    <mergeCell ref="G34:H34"/>
    <mergeCell ref="G28:H28"/>
    <mergeCell ref="B2:H2"/>
    <mergeCell ref="B5:H5"/>
    <mergeCell ref="B6:H6"/>
    <mergeCell ref="B8:E8"/>
    <mergeCell ref="F8:H8"/>
    <mergeCell ref="B22:D22"/>
    <mergeCell ref="E22:H22"/>
    <mergeCell ref="G23:H23"/>
    <mergeCell ref="G24:H24"/>
    <mergeCell ref="G25:H25"/>
    <mergeCell ref="G26:H26"/>
    <mergeCell ref="G27:H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457D-C908-421A-8479-17AB289B5B87}">
  <dimension ref="A5:R38"/>
  <sheetViews>
    <sheetView topLeftCell="A5" zoomScaleNormal="100" workbookViewId="0">
      <selection activeCell="A23" sqref="A23"/>
    </sheetView>
  </sheetViews>
  <sheetFormatPr baseColWidth="10" defaultColWidth="8.88671875" defaultRowHeight="14.4" x14ac:dyDescent="0.3"/>
  <cols>
    <col min="1" max="1" width="22.77734375" customWidth="1"/>
    <col min="2" max="2" width="13.88671875" customWidth="1"/>
    <col min="3" max="3" width="12.21875" customWidth="1"/>
    <col min="4" max="4" width="15.33203125" customWidth="1"/>
    <col min="5" max="5" width="15.88671875" customWidth="1"/>
    <col min="6" max="6" width="15.44140625" customWidth="1"/>
    <col min="7" max="7" width="14.33203125" customWidth="1"/>
    <col min="8" max="8" width="11" customWidth="1"/>
    <col min="9" max="9" width="11.109375" customWidth="1"/>
    <col min="10" max="10" width="13.21875" customWidth="1"/>
    <col min="11" max="11" width="13.109375" customWidth="1"/>
    <col min="12" max="12" width="12.109375" customWidth="1"/>
    <col min="18" max="18" width="14.21875" customWidth="1"/>
  </cols>
  <sheetData>
    <row r="5" spans="1:18" ht="28.95" customHeight="1" x14ac:dyDescent="0.3">
      <c r="A5" s="77" t="s">
        <v>33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45.6" customHeight="1" x14ac:dyDescent="0.3">
      <c r="A6" s="78" t="s">
        <v>34</v>
      </c>
      <c r="B6" s="79" t="s">
        <v>35</v>
      </c>
      <c r="C6" s="79"/>
      <c r="D6" s="79"/>
      <c r="E6" s="79" t="s">
        <v>36</v>
      </c>
      <c r="F6" s="79"/>
      <c r="G6" s="79"/>
      <c r="H6" s="80" t="s">
        <v>37</v>
      </c>
      <c r="I6" s="80"/>
      <c r="J6" s="80"/>
      <c r="K6" s="80"/>
      <c r="L6" s="80"/>
      <c r="M6" s="80"/>
      <c r="N6" s="80"/>
      <c r="O6" s="80"/>
      <c r="P6" s="80"/>
      <c r="Q6" s="80"/>
      <c r="R6" s="81" t="s">
        <v>38</v>
      </c>
    </row>
    <row r="7" spans="1:18" ht="32.4" customHeight="1" x14ac:dyDescent="0.3">
      <c r="A7" s="78"/>
      <c r="B7" s="82" t="s">
        <v>39</v>
      </c>
      <c r="C7" s="82" t="s">
        <v>40</v>
      </c>
      <c r="D7" s="82" t="s">
        <v>41</v>
      </c>
      <c r="E7" s="82" t="s">
        <v>39</v>
      </c>
      <c r="F7" s="82" t="s">
        <v>40</v>
      </c>
      <c r="G7" s="82" t="s">
        <v>41</v>
      </c>
      <c r="H7" s="83" t="s">
        <v>42</v>
      </c>
      <c r="I7" s="82" t="s">
        <v>43</v>
      </c>
      <c r="J7" s="82" t="s">
        <v>44</v>
      </c>
      <c r="K7" s="82" t="s">
        <v>45</v>
      </c>
      <c r="L7" s="82" t="s">
        <v>46</v>
      </c>
      <c r="M7" s="82" t="s">
        <v>47</v>
      </c>
      <c r="N7" s="82" t="s">
        <v>48</v>
      </c>
      <c r="O7" s="82" t="s">
        <v>49</v>
      </c>
      <c r="P7" s="82" t="s">
        <v>50</v>
      </c>
      <c r="Q7" s="82" t="s">
        <v>51</v>
      </c>
      <c r="R7" s="81"/>
    </row>
    <row r="8" spans="1:18" ht="15.6" x14ac:dyDescent="0.3">
      <c r="A8" s="84" t="s">
        <v>52</v>
      </c>
      <c r="B8" s="85">
        <v>34204</v>
      </c>
      <c r="C8" s="85">
        <v>55750</v>
      </c>
      <c r="D8" s="86">
        <f>B8+C8</f>
        <v>89954</v>
      </c>
      <c r="E8" s="87">
        <v>22283.599999999999</v>
      </c>
      <c r="F8" s="88">
        <v>56876.71</v>
      </c>
      <c r="G8" s="88">
        <f>SUM(E8:F8)</f>
        <v>79160.31</v>
      </c>
      <c r="H8" s="89">
        <v>0</v>
      </c>
      <c r="I8" s="90">
        <v>0</v>
      </c>
      <c r="J8" s="91">
        <v>5587</v>
      </c>
      <c r="K8" s="91">
        <v>15048</v>
      </c>
      <c r="L8" s="91">
        <v>25001</v>
      </c>
      <c r="M8" s="91">
        <v>14866</v>
      </c>
      <c r="N8" s="91">
        <v>4492</v>
      </c>
      <c r="O8" s="91">
        <v>198</v>
      </c>
      <c r="P8" s="90">
        <v>0</v>
      </c>
      <c r="Q8" s="90">
        <v>0</v>
      </c>
      <c r="R8" s="91">
        <f>H8+I8+J8+K8+L8+M8+N8+O8+Q8</f>
        <v>65192</v>
      </c>
    </row>
    <row r="9" spans="1:18" ht="15.6" x14ac:dyDescent="0.3">
      <c r="A9" s="84" t="s">
        <v>53</v>
      </c>
      <c r="B9" s="85">
        <v>90</v>
      </c>
      <c r="C9" s="92">
        <v>23807.75</v>
      </c>
      <c r="D9" s="93">
        <f>SUM(B9:C9)</f>
        <v>23897.75</v>
      </c>
      <c r="E9" s="87">
        <v>40</v>
      </c>
      <c r="F9" s="88">
        <v>22334.45</v>
      </c>
      <c r="G9" s="88">
        <f>SUM(E9:F9)</f>
        <v>22374.45</v>
      </c>
      <c r="H9" s="89">
        <v>0</v>
      </c>
      <c r="I9" s="94">
        <v>125.83</v>
      </c>
      <c r="J9" s="90">
        <v>853.25</v>
      </c>
      <c r="K9" s="91">
        <v>5638.96</v>
      </c>
      <c r="L9" s="91">
        <v>26422</v>
      </c>
      <c r="M9" s="91">
        <v>0</v>
      </c>
      <c r="N9" s="91">
        <v>0</v>
      </c>
      <c r="O9" s="91">
        <v>0</v>
      </c>
      <c r="P9" s="90">
        <v>0</v>
      </c>
      <c r="Q9" s="90">
        <v>0</v>
      </c>
      <c r="R9" s="91">
        <f>H9+I9+J9+K9+L9+M9+N9+O9+Q9</f>
        <v>33040.04</v>
      </c>
    </row>
    <row r="10" spans="1:18" ht="15.6" x14ac:dyDescent="0.3">
      <c r="A10" s="84" t="s">
        <v>54</v>
      </c>
      <c r="B10" s="92">
        <v>150.13999999999999</v>
      </c>
      <c r="C10" s="92">
        <v>3956.34</v>
      </c>
      <c r="D10" s="93">
        <f>SUM(B10:C10)</f>
        <v>4106.4800000000005</v>
      </c>
      <c r="E10" s="87">
        <v>113.26</v>
      </c>
      <c r="F10" s="88">
        <v>2737.95</v>
      </c>
      <c r="G10" s="88">
        <f>SUM(E10:F10)</f>
        <v>2851.21</v>
      </c>
      <c r="H10" s="89">
        <v>0</v>
      </c>
      <c r="I10" s="94">
        <v>70.69</v>
      </c>
      <c r="J10" s="94">
        <v>224.95</v>
      </c>
      <c r="K10" s="94">
        <v>771.63</v>
      </c>
      <c r="L10" s="94">
        <v>475.92</v>
      </c>
      <c r="M10" s="94">
        <v>502.54</v>
      </c>
      <c r="N10" s="91">
        <v>0</v>
      </c>
      <c r="O10" s="91">
        <v>0</v>
      </c>
      <c r="P10" s="90">
        <v>0</v>
      </c>
      <c r="Q10" s="90">
        <v>0</v>
      </c>
      <c r="R10" s="91">
        <f>H10+I10+J10+K10+L10+M10+N10+O10+Q10</f>
        <v>2045.73</v>
      </c>
    </row>
    <row r="11" spans="1:18" ht="15.6" x14ac:dyDescent="0.3">
      <c r="A11" s="84" t="s">
        <v>55</v>
      </c>
      <c r="B11" s="92">
        <v>2292</v>
      </c>
      <c r="C11" s="92">
        <v>0</v>
      </c>
      <c r="D11" s="93">
        <f>SUM(B11:C11)</f>
        <v>2292</v>
      </c>
      <c r="E11" s="87">
        <v>2785.16</v>
      </c>
      <c r="F11" s="88">
        <v>0</v>
      </c>
      <c r="G11" s="88">
        <f>SUM(E11:F11)</f>
        <v>2785.16</v>
      </c>
      <c r="H11" s="89">
        <v>0</v>
      </c>
      <c r="I11" s="90">
        <v>0</v>
      </c>
      <c r="J11" s="91">
        <v>0</v>
      </c>
      <c r="K11" s="91">
        <v>0</v>
      </c>
      <c r="L11" s="91">
        <v>2249.31</v>
      </c>
      <c r="M11" s="94">
        <v>557.03</v>
      </c>
      <c r="N11" s="91">
        <v>0</v>
      </c>
      <c r="O11" s="91">
        <v>0</v>
      </c>
      <c r="P11" s="90">
        <v>0</v>
      </c>
      <c r="Q11" s="90">
        <v>0</v>
      </c>
      <c r="R11" s="91">
        <f>Q11+O11+N11+M11+L11+K11+J11+I11+H11</f>
        <v>2806.34</v>
      </c>
    </row>
    <row r="12" spans="1:18" ht="15.6" x14ac:dyDescent="0.3">
      <c r="A12" s="84" t="s">
        <v>56</v>
      </c>
      <c r="B12" s="88">
        <v>1741.64</v>
      </c>
      <c r="C12" s="88">
        <v>34967.360000000001</v>
      </c>
      <c r="D12" s="88">
        <v>36709</v>
      </c>
      <c r="E12" s="95">
        <v>609.57000000000005</v>
      </c>
      <c r="F12" s="88">
        <v>24944.3</v>
      </c>
      <c r="G12" s="87">
        <v>25553.88</v>
      </c>
      <c r="H12" s="88">
        <v>89.62</v>
      </c>
      <c r="I12" s="94">
        <v>622.54</v>
      </c>
      <c r="J12" s="91">
        <v>2470.33</v>
      </c>
      <c r="K12" s="91">
        <v>15312.57</v>
      </c>
      <c r="L12" s="91">
        <v>5288.26</v>
      </c>
      <c r="M12" s="91">
        <v>1483.33</v>
      </c>
      <c r="N12" s="91">
        <v>1099.5219999999999</v>
      </c>
      <c r="O12" s="91">
        <v>0</v>
      </c>
      <c r="P12" s="90">
        <v>0</v>
      </c>
      <c r="Q12" s="90">
        <v>0</v>
      </c>
      <c r="R12" s="91">
        <f t="shared" ref="R12:R16" si="0">H12+I12+J12+K12+L12+M12+N12+O12+Q12</f>
        <v>26366.172000000002</v>
      </c>
    </row>
    <row r="13" spans="1:18" ht="15.6" x14ac:dyDescent="0.3">
      <c r="A13" s="84" t="s">
        <v>57</v>
      </c>
      <c r="B13" s="96">
        <v>7010</v>
      </c>
      <c r="C13" s="97">
        <v>61766.32</v>
      </c>
      <c r="D13" s="93">
        <f>SUM(B13:C13)</f>
        <v>68776.320000000007</v>
      </c>
      <c r="E13" s="87">
        <v>2804</v>
      </c>
      <c r="F13" s="88">
        <v>62696</v>
      </c>
      <c r="G13" s="88">
        <f>SUM(E13:F13)</f>
        <v>65500</v>
      </c>
      <c r="H13" s="89">
        <v>0</v>
      </c>
      <c r="I13" s="90">
        <v>866.4</v>
      </c>
      <c r="J13" s="91">
        <v>6536.87</v>
      </c>
      <c r="K13" s="91">
        <v>18719.93</v>
      </c>
      <c r="L13" s="91">
        <v>15765.67</v>
      </c>
      <c r="M13" s="91">
        <v>12911.59</v>
      </c>
      <c r="N13" s="91">
        <v>7194.22</v>
      </c>
      <c r="O13" s="91">
        <v>4494.12</v>
      </c>
      <c r="P13" s="91">
        <v>2809.6</v>
      </c>
      <c r="Q13" s="91">
        <v>1503.9</v>
      </c>
      <c r="R13" s="98">
        <f>Q13+P13+O13+N13+M13+L13+K13+J13+I13+H13</f>
        <v>70802.299999999988</v>
      </c>
    </row>
    <row r="14" spans="1:18" s="104" customFormat="1" ht="15.6" x14ac:dyDescent="0.3">
      <c r="A14" s="99" t="s">
        <v>58</v>
      </c>
      <c r="B14" s="100">
        <v>21600</v>
      </c>
      <c r="C14" s="96">
        <v>222652</v>
      </c>
      <c r="D14" s="86">
        <f>SUM(B14:C14)</f>
        <v>244252</v>
      </c>
      <c r="E14" s="87">
        <v>8245.9</v>
      </c>
      <c r="F14" s="88">
        <v>158826.13</v>
      </c>
      <c r="G14" s="88">
        <f>SUM(E14:F14)</f>
        <v>167072.03</v>
      </c>
      <c r="H14" s="88">
        <v>0</v>
      </c>
      <c r="I14" s="101">
        <v>0</v>
      </c>
      <c r="J14" s="101">
        <v>10911.61</v>
      </c>
      <c r="K14" s="101">
        <v>26501.68</v>
      </c>
      <c r="L14" s="101">
        <v>41141.26</v>
      </c>
      <c r="M14" s="101">
        <v>24185.48</v>
      </c>
      <c r="N14" s="102">
        <v>1174.72</v>
      </c>
      <c r="O14" s="101">
        <v>3664.03</v>
      </c>
      <c r="P14" s="103">
        <v>0</v>
      </c>
      <c r="Q14" s="103">
        <v>0</v>
      </c>
      <c r="R14" s="101">
        <f t="shared" si="0"/>
        <v>107578.78</v>
      </c>
    </row>
    <row r="15" spans="1:18" s="104" customFormat="1" ht="15.6" x14ac:dyDescent="0.3">
      <c r="A15" s="99" t="s">
        <v>59</v>
      </c>
      <c r="B15" s="105">
        <v>35572</v>
      </c>
      <c r="C15" s="105">
        <v>15003</v>
      </c>
      <c r="D15" s="86">
        <f>SUM(B15:C15)</f>
        <v>50575</v>
      </c>
      <c r="E15" s="87">
        <v>14228.8</v>
      </c>
      <c r="F15" s="88">
        <v>12385.17</v>
      </c>
      <c r="G15" s="88">
        <f>SUM(E15:F15)</f>
        <v>26613.97</v>
      </c>
      <c r="H15" s="88">
        <v>0</v>
      </c>
      <c r="I15" s="103">
        <v>0</v>
      </c>
      <c r="J15" s="101">
        <v>2950.74</v>
      </c>
      <c r="K15" s="101">
        <v>9350.6</v>
      </c>
      <c r="L15" s="101">
        <v>5400.8</v>
      </c>
      <c r="M15" s="101">
        <v>5023.8</v>
      </c>
      <c r="N15" s="101">
        <v>0</v>
      </c>
      <c r="O15" s="101">
        <v>0</v>
      </c>
      <c r="P15" s="103">
        <v>0</v>
      </c>
      <c r="Q15" s="103">
        <v>0</v>
      </c>
      <c r="R15" s="101">
        <f t="shared" si="0"/>
        <v>22725.94</v>
      </c>
    </row>
    <row r="16" spans="1:18" ht="17.399999999999999" customHeight="1" x14ac:dyDescent="0.3">
      <c r="A16" s="106" t="s">
        <v>60</v>
      </c>
      <c r="B16" s="85">
        <v>32450</v>
      </c>
      <c r="C16" s="85">
        <v>0</v>
      </c>
      <c r="D16" s="107">
        <f>SUM(B16:C16)</f>
        <v>32450</v>
      </c>
      <c r="E16" s="87">
        <v>45202</v>
      </c>
      <c r="F16" s="108">
        <v>0</v>
      </c>
      <c r="G16" s="108">
        <v>45202</v>
      </c>
      <c r="H16" s="109">
        <v>0</v>
      </c>
      <c r="I16" s="90">
        <v>0</v>
      </c>
      <c r="J16" s="90">
        <v>0</v>
      </c>
      <c r="K16" s="91">
        <v>0</v>
      </c>
      <c r="L16" s="91">
        <v>35344</v>
      </c>
      <c r="M16" s="91">
        <v>7040.12</v>
      </c>
      <c r="N16" s="91">
        <v>2603</v>
      </c>
      <c r="O16" s="91">
        <v>80</v>
      </c>
      <c r="P16" s="90">
        <v>0</v>
      </c>
      <c r="Q16" s="90">
        <v>0</v>
      </c>
      <c r="R16" s="91">
        <f t="shared" si="0"/>
        <v>45067.12</v>
      </c>
    </row>
    <row r="17" spans="1:18" ht="15.6" x14ac:dyDescent="0.3">
      <c r="A17" s="84" t="s">
        <v>61</v>
      </c>
      <c r="B17" s="96">
        <v>25000</v>
      </c>
      <c r="C17" s="96">
        <v>133555</v>
      </c>
      <c r="D17" s="86">
        <f>SUM(B17:C17)</f>
        <v>158555</v>
      </c>
      <c r="E17" s="87">
        <v>10000</v>
      </c>
      <c r="F17" s="88">
        <v>130000</v>
      </c>
      <c r="G17" s="88">
        <f>SUM(E17:F17)</f>
        <v>140000</v>
      </c>
      <c r="H17" s="89">
        <v>0</v>
      </c>
      <c r="I17" s="90">
        <v>0</v>
      </c>
      <c r="J17" s="91">
        <v>5016.01</v>
      </c>
      <c r="K17" s="91">
        <v>17259.73</v>
      </c>
      <c r="L17" s="91">
        <v>28518.15</v>
      </c>
      <c r="M17" s="91">
        <v>23086.83</v>
      </c>
      <c r="N17" s="91">
        <v>12171.5</v>
      </c>
      <c r="O17" s="91">
        <v>12725.57</v>
      </c>
      <c r="P17" s="90">
        <v>544</v>
      </c>
      <c r="Q17" s="90">
        <v>0</v>
      </c>
      <c r="R17" s="91">
        <f>Q17+P17+O17+N17+M17+L17+K17+J17+I17+H17</f>
        <v>99321.79</v>
      </c>
    </row>
    <row r="18" spans="1:18" s="110" customFormat="1" ht="24" customHeight="1" x14ac:dyDescent="0.35">
      <c r="A18" s="111" t="s">
        <v>9</v>
      </c>
      <c r="B18" s="112">
        <f>SUM(B8:B17)</f>
        <v>160109.78</v>
      </c>
      <c r="C18" s="112">
        <f>SUM(C8:C17)</f>
        <v>551457.77</v>
      </c>
      <c r="D18" s="112">
        <f t="shared" ref="D18" si="1">B18+C18</f>
        <v>711567.55</v>
      </c>
      <c r="E18" s="113">
        <f t="shared" ref="E18:N18" si="2">SUM(E8:E17)</f>
        <v>106312.29</v>
      </c>
      <c r="F18" s="113">
        <f t="shared" si="2"/>
        <v>470800.71</v>
      </c>
      <c r="G18" s="113">
        <f t="shared" si="2"/>
        <v>577113.01</v>
      </c>
      <c r="H18" s="113">
        <f t="shared" si="2"/>
        <v>89.62</v>
      </c>
      <c r="I18" s="113">
        <f t="shared" si="2"/>
        <v>1685.46</v>
      </c>
      <c r="J18" s="113">
        <f t="shared" si="2"/>
        <v>34550.76</v>
      </c>
      <c r="K18" s="113">
        <f t="shared" si="2"/>
        <v>108603.1</v>
      </c>
      <c r="L18" s="114">
        <f t="shared" si="2"/>
        <v>185606.37000000002</v>
      </c>
      <c r="M18" s="114">
        <f t="shared" si="2"/>
        <v>89656.72</v>
      </c>
      <c r="N18" s="114">
        <f t="shared" si="2"/>
        <v>28734.962</v>
      </c>
      <c r="O18" s="114">
        <f>SUM(O8:O17)</f>
        <v>21161.72</v>
      </c>
      <c r="P18" s="114">
        <f>SUM(P8:P17)</f>
        <v>3353.6</v>
      </c>
      <c r="Q18" s="114">
        <f>SUM(Q8:Q17)</f>
        <v>1503.9</v>
      </c>
      <c r="R18" s="115">
        <f>Q18+P18+O18+N18+M18+L18+K18+J18+I18+H18</f>
        <v>474946.212</v>
      </c>
    </row>
    <row r="19" spans="1:18" ht="15.6" x14ac:dyDescent="0.3">
      <c r="A19" s="116"/>
      <c r="B19" s="116"/>
      <c r="C19" s="116"/>
      <c r="D19" s="117"/>
      <c r="F19" s="118"/>
      <c r="G19" s="118"/>
    </row>
    <row r="20" spans="1:18" ht="15.6" x14ac:dyDescent="0.3">
      <c r="A20" s="119"/>
      <c r="D20" s="120"/>
      <c r="L20" s="121"/>
      <c r="N20" s="121"/>
      <c r="O20" s="121"/>
      <c r="P20" s="121"/>
    </row>
    <row r="21" spans="1:18" x14ac:dyDescent="0.3">
      <c r="N21" s="121"/>
    </row>
    <row r="38" spans="1:5" ht="15.6" x14ac:dyDescent="0.3">
      <c r="A38" s="122"/>
      <c r="B38" s="122"/>
      <c r="D38" s="122"/>
      <c r="E38" s="122"/>
    </row>
  </sheetData>
  <mergeCells count="8">
    <mergeCell ref="A38:B38"/>
    <mergeCell ref="D38:E38"/>
    <mergeCell ref="A5:R5"/>
    <mergeCell ref="A6:A7"/>
    <mergeCell ref="B6:D6"/>
    <mergeCell ref="E6:G6"/>
    <mergeCell ref="H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35BB-DB82-485A-B1E2-0055D30A041F}">
  <dimension ref="A7:H37"/>
  <sheetViews>
    <sheetView topLeftCell="A5" zoomScale="78" zoomScaleNormal="78" workbookViewId="0">
      <selection activeCell="A8" sqref="A8:H8"/>
    </sheetView>
  </sheetViews>
  <sheetFormatPr baseColWidth="10" defaultColWidth="8.88671875" defaultRowHeight="14.4" x14ac:dyDescent="0.3"/>
  <cols>
    <col min="1" max="1" width="9.6640625" customWidth="1"/>
    <col min="2" max="2" width="35.109375" customWidth="1"/>
    <col min="3" max="3" width="17.109375" customWidth="1"/>
    <col min="4" max="4" width="20.33203125" customWidth="1"/>
    <col min="5" max="5" width="16.6640625" customWidth="1"/>
    <col min="6" max="6" width="12.88671875" customWidth="1"/>
    <col min="7" max="7" width="14.33203125" customWidth="1"/>
    <col min="8" max="8" width="15.44140625" customWidth="1"/>
    <col min="9" max="9" width="16" customWidth="1"/>
  </cols>
  <sheetData>
    <row r="7" spans="1:8" ht="18" x14ac:dyDescent="0.35">
      <c r="A7" s="123"/>
      <c r="B7" s="123"/>
      <c r="C7" s="123"/>
      <c r="D7" s="123"/>
      <c r="E7" s="123"/>
      <c r="F7" s="123"/>
      <c r="G7" s="123"/>
      <c r="H7" s="123"/>
    </row>
    <row r="8" spans="1:8" ht="16.2" thickBot="1" x14ac:dyDescent="0.35">
      <c r="A8" s="124" t="s">
        <v>62</v>
      </c>
      <c r="B8" s="124"/>
      <c r="C8" s="124"/>
      <c r="D8" s="124"/>
      <c r="E8" s="124"/>
      <c r="F8" s="124"/>
      <c r="G8" s="124"/>
      <c r="H8" s="124"/>
    </row>
    <row r="9" spans="1:8" ht="16.2" thickBot="1" x14ac:dyDescent="0.35">
      <c r="A9" s="125" t="s">
        <v>63</v>
      </c>
      <c r="B9" s="125"/>
      <c r="C9" s="125"/>
      <c r="D9" s="125"/>
      <c r="E9" s="125"/>
      <c r="F9" s="125"/>
      <c r="G9" s="125"/>
      <c r="H9" s="125"/>
    </row>
    <row r="10" spans="1:8" ht="15" thickBot="1" x14ac:dyDescent="0.35">
      <c r="A10" s="126"/>
      <c r="B10" s="126"/>
      <c r="C10" s="126"/>
      <c r="D10" s="126"/>
      <c r="E10" s="126"/>
      <c r="F10" s="126"/>
      <c r="G10" s="126"/>
      <c r="H10" s="126"/>
    </row>
    <row r="11" spans="1:8" ht="16.2" thickBot="1" x14ac:dyDescent="0.35">
      <c r="A11" s="127" t="s">
        <v>64</v>
      </c>
      <c r="B11" s="125"/>
      <c r="C11" s="125"/>
      <c r="D11" s="125"/>
      <c r="E11" s="125"/>
      <c r="F11" s="125"/>
      <c r="G11" s="125"/>
      <c r="H11" s="128"/>
    </row>
    <row r="12" spans="1:8" s="132" customFormat="1" ht="15.6" x14ac:dyDescent="0.3">
      <c r="A12" s="129"/>
      <c r="B12" s="292" t="s">
        <v>204</v>
      </c>
      <c r="C12" s="130" t="s">
        <v>65</v>
      </c>
      <c r="D12" s="130" t="s">
        <v>66</v>
      </c>
      <c r="E12" s="130" t="s">
        <v>67</v>
      </c>
      <c r="F12" s="293" t="s">
        <v>68</v>
      </c>
      <c r="G12" s="131" t="s">
        <v>69</v>
      </c>
      <c r="H12" s="130" t="s">
        <v>9</v>
      </c>
    </row>
    <row r="13" spans="1:8" ht="15.6" x14ac:dyDescent="0.3">
      <c r="A13" s="301">
        <v>1</v>
      </c>
      <c r="B13" s="152" t="s">
        <v>79</v>
      </c>
      <c r="C13" s="303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f>F13+G13</f>
        <v>0</v>
      </c>
    </row>
    <row r="14" spans="1:8" ht="15.6" x14ac:dyDescent="0.3">
      <c r="A14" s="301">
        <v>2</v>
      </c>
      <c r="B14" s="152" t="s">
        <v>82</v>
      </c>
      <c r="C14" s="303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f t="shared" ref="H14:H23" si="0">F14+G14</f>
        <v>0</v>
      </c>
    </row>
    <row r="15" spans="1:8" ht="15.6" x14ac:dyDescent="0.3">
      <c r="A15" s="301">
        <v>3</v>
      </c>
      <c r="B15" s="152" t="s">
        <v>83</v>
      </c>
      <c r="C15" s="303">
        <v>9</v>
      </c>
      <c r="D15" s="304">
        <v>0</v>
      </c>
      <c r="E15" s="304">
        <v>0</v>
      </c>
      <c r="F15" s="304">
        <v>7</v>
      </c>
      <c r="G15" s="304">
        <v>2</v>
      </c>
      <c r="H15" s="304">
        <f t="shared" si="0"/>
        <v>9</v>
      </c>
    </row>
    <row r="16" spans="1:8" ht="15.6" x14ac:dyDescent="0.3">
      <c r="A16" s="301">
        <v>4</v>
      </c>
      <c r="B16" s="152" t="s">
        <v>84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f t="shared" si="0"/>
        <v>0</v>
      </c>
    </row>
    <row r="17" spans="1:8" ht="21.6" customHeight="1" x14ac:dyDescent="0.3">
      <c r="A17" s="301">
        <v>5</v>
      </c>
      <c r="B17" s="152" t="s">
        <v>85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f t="shared" si="0"/>
        <v>0</v>
      </c>
    </row>
    <row r="18" spans="1:8" ht="19.2" customHeight="1" x14ac:dyDescent="0.3">
      <c r="A18" s="302">
        <v>6</v>
      </c>
      <c r="B18" s="152" t="s">
        <v>86</v>
      </c>
      <c r="C18" s="304">
        <v>0</v>
      </c>
      <c r="D18" s="304">
        <v>0</v>
      </c>
      <c r="E18" s="304">
        <v>0</v>
      </c>
      <c r="F18" s="304"/>
      <c r="G18" s="304"/>
      <c r="H18" s="304">
        <f t="shared" si="0"/>
        <v>0</v>
      </c>
    </row>
    <row r="19" spans="1:8" ht="18" customHeight="1" x14ac:dyDescent="0.3">
      <c r="A19" s="302">
        <v>7</v>
      </c>
      <c r="B19" s="152" t="s">
        <v>87</v>
      </c>
      <c r="C19" s="303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f t="shared" si="0"/>
        <v>0</v>
      </c>
    </row>
    <row r="20" spans="1:8" ht="21" customHeight="1" x14ac:dyDescent="0.3">
      <c r="A20" s="302">
        <v>8</v>
      </c>
      <c r="B20" s="152" t="s">
        <v>88</v>
      </c>
      <c r="C20" s="303">
        <v>3</v>
      </c>
      <c r="D20" s="304">
        <v>0</v>
      </c>
      <c r="E20" s="304">
        <v>0</v>
      </c>
      <c r="F20" s="304">
        <v>1</v>
      </c>
      <c r="G20" s="304">
        <v>2</v>
      </c>
      <c r="H20" s="304">
        <f t="shared" si="0"/>
        <v>3</v>
      </c>
    </row>
    <row r="21" spans="1:8" ht="21.6" customHeight="1" x14ac:dyDescent="0.3">
      <c r="A21" s="302">
        <v>9</v>
      </c>
      <c r="B21" s="152" t="s">
        <v>89</v>
      </c>
      <c r="C21" s="304">
        <v>5</v>
      </c>
      <c r="D21" s="304">
        <v>0</v>
      </c>
      <c r="E21" s="304">
        <v>0</v>
      </c>
      <c r="F21" s="304">
        <v>4</v>
      </c>
      <c r="G21" s="304">
        <v>0</v>
      </c>
      <c r="H21" s="304">
        <v>4</v>
      </c>
    </row>
    <row r="22" spans="1:8" ht="28.8" customHeight="1" x14ac:dyDescent="0.3">
      <c r="A22" s="301">
        <v>10</v>
      </c>
      <c r="B22" s="152" t="s">
        <v>90</v>
      </c>
      <c r="C22" s="303">
        <v>0</v>
      </c>
      <c r="D22" s="304">
        <v>0</v>
      </c>
      <c r="E22" s="305">
        <v>1</v>
      </c>
      <c r="F22" s="304">
        <v>1</v>
      </c>
      <c r="G22" s="304">
        <v>0</v>
      </c>
      <c r="H22" s="304">
        <f t="shared" si="0"/>
        <v>1</v>
      </c>
    </row>
    <row r="23" spans="1:8" ht="18" customHeight="1" thickBot="1" x14ac:dyDescent="0.35">
      <c r="A23" s="294" t="s">
        <v>9</v>
      </c>
      <c r="B23" s="295"/>
      <c r="C23" s="296">
        <f>+C22+C21+C20+C19+C18+C17+C16+C15+C14+C13</f>
        <v>17</v>
      </c>
      <c r="D23" s="297">
        <f>SUM(D13:D22)</f>
        <v>0</v>
      </c>
      <c r="E23" s="298">
        <f>SUM(E13:E22)</f>
        <v>1</v>
      </c>
      <c r="F23" s="299">
        <f>SUM(F13:F22)</f>
        <v>13</v>
      </c>
      <c r="G23" s="297">
        <f>SUM(G13:G22)</f>
        <v>4</v>
      </c>
      <c r="H23" s="300">
        <f t="shared" si="0"/>
        <v>17</v>
      </c>
    </row>
    <row r="24" spans="1:8" ht="16.2" customHeight="1" x14ac:dyDescent="0.3">
      <c r="A24" s="133"/>
      <c r="B24" s="133"/>
      <c r="C24" s="134"/>
      <c r="D24" s="135"/>
      <c r="E24" s="135"/>
      <c r="F24" s="135"/>
      <c r="G24" s="135"/>
      <c r="H24" s="135"/>
    </row>
    <row r="37" spans="1:5" ht="15.6" x14ac:dyDescent="0.3">
      <c r="A37" s="122"/>
      <c r="B37" s="122"/>
      <c r="D37" s="122"/>
      <c r="E37" s="122"/>
    </row>
  </sheetData>
  <mergeCells count="7">
    <mergeCell ref="A37:B37"/>
    <mergeCell ref="D37:E37"/>
    <mergeCell ref="A7:H7"/>
    <mergeCell ref="A8:H8"/>
    <mergeCell ref="A9:H9"/>
    <mergeCell ref="A11:H11"/>
    <mergeCell ref="A23:B23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76C3-F2B3-45B1-B063-9F12B65F613F}">
  <dimension ref="A4:AD18"/>
  <sheetViews>
    <sheetView workbookViewId="0">
      <selection activeCell="B8" sqref="B8:B17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0" ht="15.6" x14ac:dyDescent="0.3">
      <c r="A4" s="155" t="s">
        <v>202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</row>
    <row r="6" spans="1:30" ht="18" x14ac:dyDescent="0.35">
      <c r="B6" s="143" t="s">
        <v>203</v>
      </c>
      <c r="C6" s="143"/>
      <c r="D6" s="144" t="s">
        <v>80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</row>
    <row r="7" spans="1:30" ht="28.8" x14ac:dyDescent="0.3">
      <c r="A7" s="94" t="s">
        <v>70</v>
      </c>
      <c r="B7" s="145" t="s">
        <v>81</v>
      </c>
      <c r="C7" s="137" t="s">
        <v>71</v>
      </c>
      <c r="D7" s="146" t="s">
        <v>68</v>
      </c>
      <c r="E7" s="147" t="s">
        <v>69</v>
      </c>
      <c r="F7" s="148" t="s">
        <v>72</v>
      </c>
      <c r="G7" s="149" t="s">
        <v>73</v>
      </c>
      <c r="H7" s="146" t="s">
        <v>68</v>
      </c>
      <c r="I7" s="147" t="s">
        <v>69</v>
      </c>
      <c r="J7" s="150" t="s">
        <v>72</v>
      </c>
      <c r="K7" s="137" t="s">
        <v>74</v>
      </c>
      <c r="L7" s="146" t="s">
        <v>68</v>
      </c>
      <c r="M7" s="147" t="s">
        <v>69</v>
      </c>
      <c r="N7" s="148" t="s">
        <v>72</v>
      </c>
      <c r="O7" s="137" t="s">
        <v>75</v>
      </c>
      <c r="P7" s="146" t="s">
        <v>68</v>
      </c>
      <c r="Q7" s="147" t="s">
        <v>69</v>
      </c>
      <c r="R7" s="148" t="s">
        <v>72</v>
      </c>
      <c r="S7" s="137" t="s">
        <v>76</v>
      </c>
      <c r="T7" s="146" t="s">
        <v>68</v>
      </c>
      <c r="U7" s="147" t="s">
        <v>69</v>
      </c>
      <c r="V7" s="148" t="s">
        <v>72</v>
      </c>
      <c r="W7" s="137" t="s">
        <v>77</v>
      </c>
      <c r="X7" s="146" t="s">
        <v>68</v>
      </c>
      <c r="Y7" s="147" t="s">
        <v>69</v>
      </c>
      <c r="Z7" s="148" t="s">
        <v>72</v>
      </c>
      <c r="AA7" s="137" t="s">
        <v>78</v>
      </c>
      <c r="AB7" s="146" t="s">
        <v>68</v>
      </c>
      <c r="AC7" s="147" t="s">
        <v>69</v>
      </c>
      <c r="AD7" s="148" t="s">
        <v>72</v>
      </c>
    </row>
    <row r="8" spans="1:30" ht="15.6" x14ac:dyDescent="0.3">
      <c r="A8" s="151">
        <v>1</v>
      </c>
      <c r="B8" s="152" t="s">
        <v>79</v>
      </c>
      <c r="C8" s="94">
        <v>215</v>
      </c>
      <c r="D8" s="94">
        <v>200</v>
      </c>
      <c r="E8" s="94">
        <v>15</v>
      </c>
      <c r="F8" s="94">
        <v>215</v>
      </c>
      <c r="G8" s="94">
        <v>84</v>
      </c>
      <c r="H8" s="94">
        <v>79</v>
      </c>
      <c r="I8" s="94">
        <v>5</v>
      </c>
      <c r="J8" s="94">
        <v>84</v>
      </c>
      <c r="K8" s="94">
        <v>160</v>
      </c>
      <c r="L8" s="94">
        <v>149</v>
      </c>
      <c r="M8" s="94">
        <v>11</v>
      </c>
      <c r="N8" s="94">
        <v>160</v>
      </c>
      <c r="O8" s="94">
        <v>35</v>
      </c>
      <c r="P8" s="94">
        <v>34</v>
      </c>
      <c r="Q8" s="94">
        <v>1</v>
      </c>
      <c r="R8" s="94">
        <v>35</v>
      </c>
      <c r="S8" s="94">
        <v>8</v>
      </c>
      <c r="T8" s="94">
        <v>24</v>
      </c>
      <c r="U8" s="94">
        <v>6</v>
      </c>
      <c r="V8" s="94">
        <v>30</v>
      </c>
      <c r="W8" s="94">
        <v>0</v>
      </c>
      <c r="X8" s="94">
        <v>0</v>
      </c>
      <c r="Y8" s="94">
        <v>0</v>
      </c>
      <c r="Z8" s="94">
        <v>0</v>
      </c>
      <c r="AA8" s="94">
        <v>0</v>
      </c>
      <c r="AB8" s="94">
        <v>0</v>
      </c>
      <c r="AC8" s="94">
        <v>0</v>
      </c>
      <c r="AD8" s="94">
        <v>0</v>
      </c>
    </row>
    <row r="9" spans="1:30" ht="15.6" x14ac:dyDescent="0.3">
      <c r="A9" s="151">
        <v>2</v>
      </c>
      <c r="B9" s="152" t="s">
        <v>82</v>
      </c>
      <c r="C9" s="94">
        <v>432</v>
      </c>
      <c r="D9" s="94">
        <v>364</v>
      </c>
      <c r="E9" s="94">
        <v>68</v>
      </c>
      <c r="F9" s="94">
        <v>432</v>
      </c>
      <c r="G9" s="94">
        <v>58</v>
      </c>
      <c r="H9" s="94">
        <v>48</v>
      </c>
      <c r="I9" s="94">
        <v>10</v>
      </c>
      <c r="J9" s="94">
        <v>58</v>
      </c>
      <c r="K9" s="94">
        <v>315</v>
      </c>
      <c r="L9" s="94">
        <v>252</v>
      </c>
      <c r="M9" s="94">
        <v>63</v>
      </c>
      <c r="N9" s="94">
        <v>315</v>
      </c>
      <c r="O9" s="94">
        <v>11</v>
      </c>
      <c r="P9" s="94">
        <v>9</v>
      </c>
      <c r="Q9" s="94">
        <v>2</v>
      </c>
      <c r="R9" s="94">
        <v>11</v>
      </c>
      <c r="S9" s="94">
        <v>11</v>
      </c>
      <c r="T9" s="94">
        <v>30</v>
      </c>
      <c r="U9" s="94">
        <v>9</v>
      </c>
      <c r="V9" s="94">
        <v>39</v>
      </c>
      <c r="W9" s="94">
        <v>5</v>
      </c>
      <c r="X9" s="94">
        <v>16</v>
      </c>
      <c r="Y9" s="94">
        <v>3</v>
      </c>
      <c r="Z9" s="94">
        <v>14</v>
      </c>
      <c r="AA9" s="94">
        <v>4</v>
      </c>
      <c r="AB9" s="94">
        <v>64</v>
      </c>
      <c r="AC9" s="94">
        <v>14</v>
      </c>
      <c r="AD9" s="94">
        <v>78</v>
      </c>
    </row>
    <row r="10" spans="1:30" ht="15.6" x14ac:dyDescent="0.3">
      <c r="A10" s="151">
        <v>3</v>
      </c>
      <c r="B10" s="152" t="s">
        <v>83</v>
      </c>
      <c r="C10" s="94">
        <v>302</v>
      </c>
      <c r="D10" s="94">
        <v>255</v>
      </c>
      <c r="E10" s="94">
        <v>47</v>
      </c>
      <c r="F10" s="94">
        <v>302</v>
      </c>
      <c r="G10" s="94">
        <v>265</v>
      </c>
      <c r="H10" s="94">
        <v>228</v>
      </c>
      <c r="I10" s="94">
        <v>37</v>
      </c>
      <c r="J10" s="94">
        <v>265</v>
      </c>
      <c r="K10" s="94">
        <v>208</v>
      </c>
      <c r="L10" s="94">
        <v>174</v>
      </c>
      <c r="M10" s="94">
        <v>34</v>
      </c>
      <c r="N10" s="94">
        <v>208</v>
      </c>
      <c r="O10" s="94">
        <v>38</v>
      </c>
      <c r="P10" s="94">
        <v>34</v>
      </c>
      <c r="Q10" s="94">
        <v>4</v>
      </c>
      <c r="R10" s="94">
        <v>38</v>
      </c>
      <c r="S10" s="94">
        <v>132</v>
      </c>
      <c r="T10" s="94">
        <v>297</v>
      </c>
      <c r="U10" s="94">
        <v>46</v>
      </c>
      <c r="V10" s="94">
        <v>343</v>
      </c>
      <c r="W10" s="94">
        <v>92</v>
      </c>
      <c r="X10" s="94">
        <v>215</v>
      </c>
      <c r="Y10" s="94">
        <v>33</v>
      </c>
      <c r="Z10" s="94">
        <v>248</v>
      </c>
      <c r="AA10" s="94">
        <v>0</v>
      </c>
      <c r="AB10" s="94">
        <v>0</v>
      </c>
      <c r="AC10" s="94">
        <v>0</v>
      </c>
      <c r="AD10" s="94">
        <v>0</v>
      </c>
    </row>
    <row r="11" spans="1:30" ht="15.6" x14ac:dyDescent="0.3">
      <c r="A11" s="151">
        <v>4</v>
      </c>
      <c r="B11" s="152" t="s">
        <v>84</v>
      </c>
      <c r="C11" s="94">
        <v>227</v>
      </c>
      <c r="D11" s="94">
        <v>207</v>
      </c>
      <c r="E11" s="94">
        <v>20</v>
      </c>
      <c r="F11" s="94">
        <v>227</v>
      </c>
      <c r="G11" s="94">
        <v>73</v>
      </c>
      <c r="H11" s="94">
        <v>66</v>
      </c>
      <c r="I11" s="94">
        <v>7</v>
      </c>
      <c r="J11" s="94">
        <v>73</v>
      </c>
      <c r="K11" s="94">
        <v>137</v>
      </c>
      <c r="L11" s="94">
        <v>126</v>
      </c>
      <c r="M11" s="94">
        <v>11</v>
      </c>
      <c r="N11" s="94">
        <v>137</v>
      </c>
      <c r="O11" s="94">
        <v>13</v>
      </c>
      <c r="P11" s="94">
        <v>12</v>
      </c>
      <c r="Q11" s="94">
        <v>1</v>
      </c>
      <c r="R11" s="94">
        <v>13</v>
      </c>
      <c r="S11" s="94">
        <v>13</v>
      </c>
      <c r="T11" s="94">
        <v>53</v>
      </c>
      <c r="U11" s="94">
        <v>3</v>
      </c>
      <c r="V11" s="94">
        <v>56</v>
      </c>
      <c r="W11" s="94">
        <v>6</v>
      </c>
      <c r="X11" s="94">
        <v>15</v>
      </c>
      <c r="Y11" s="94">
        <v>1</v>
      </c>
      <c r="Z11" s="94">
        <v>16</v>
      </c>
      <c r="AA11" s="94">
        <v>8</v>
      </c>
      <c r="AB11" s="94">
        <v>41</v>
      </c>
      <c r="AC11" s="94">
        <v>5</v>
      </c>
      <c r="AD11" s="94">
        <v>46</v>
      </c>
    </row>
    <row r="12" spans="1:30" ht="15.6" x14ac:dyDescent="0.3">
      <c r="A12" s="151">
        <v>5</v>
      </c>
      <c r="B12" s="152" t="s">
        <v>85</v>
      </c>
      <c r="C12" s="94">
        <v>130</v>
      </c>
      <c r="D12" s="94">
        <v>119</v>
      </c>
      <c r="E12" s="94">
        <v>11</v>
      </c>
      <c r="F12" s="94">
        <v>130</v>
      </c>
      <c r="G12" s="94">
        <v>38</v>
      </c>
      <c r="H12" s="94">
        <v>32</v>
      </c>
      <c r="I12" s="94">
        <v>6</v>
      </c>
      <c r="J12" s="94">
        <v>38</v>
      </c>
      <c r="K12" s="94">
        <v>52</v>
      </c>
      <c r="L12" s="94">
        <v>42</v>
      </c>
      <c r="M12" s="94">
        <v>10</v>
      </c>
      <c r="N12" s="94">
        <v>52</v>
      </c>
      <c r="O12" s="94">
        <v>27</v>
      </c>
      <c r="P12" s="94">
        <v>26</v>
      </c>
      <c r="Q12" s="94">
        <v>1</v>
      </c>
      <c r="R12" s="94">
        <v>27</v>
      </c>
      <c r="S12" s="94">
        <v>3</v>
      </c>
      <c r="T12" s="94">
        <v>16</v>
      </c>
      <c r="U12" s="94">
        <v>2</v>
      </c>
      <c r="V12" s="94">
        <v>18</v>
      </c>
      <c r="W12" s="94">
        <v>1</v>
      </c>
      <c r="X12" s="94">
        <v>8</v>
      </c>
      <c r="Y12" s="94">
        <v>0</v>
      </c>
      <c r="Z12" s="94">
        <v>8</v>
      </c>
      <c r="AA12" s="94">
        <v>1</v>
      </c>
      <c r="AB12" s="94">
        <v>10</v>
      </c>
      <c r="AC12" s="94">
        <v>6</v>
      </c>
      <c r="AD12" s="94">
        <v>16</v>
      </c>
    </row>
    <row r="13" spans="1:30" ht="15.6" x14ac:dyDescent="0.3">
      <c r="A13" s="151">
        <v>6</v>
      </c>
      <c r="B13" s="152" t="s">
        <v>86</v>
      </c>
      <c r="C13" s="94">
        <v>18</v>
      </c>
      <c r="D13" s="94">
        <v>14</v>
      </c>
      <c r="E13" s="94">
        <v>4</v>
      </c>
      <c r="F13" s="94">
        <v>18</v>
      </c>
      <c r="G13" s="94">
        <v>4</v>
      </c>
      <c r="H13" s="94">
        <v>4</v>
      </c>
      <c r="I13" s="94">
        <v>0</v>
      </c>
      <c r="J13" s="94">
        <v>4</v>
      </c>
      <c r="K13" s="94">
        <v>19</v>
      </c>
      <c r="L13" s="94">
        <v>15</v>
      </c>
      <c r="M13" s="94">
        <v>4</v>
      </c>
      <c r="N13" s="94">
        <v>19</v>
      </c>
      <c r="O13" s="94">
        <v>0</v>
      </c>
      <c r="P13" s="94">
        <v>0</v>
      </c>
      <c r="Q13" s="94">
        <v>0</v>
      </c>
      <c r="R13" s="94">
        <v>0</v>
      </c>
      <c r="S13" s="94">
        <v>1</v>
      </c>
      <c r="T13" s="94">
        <v>4</v>
      </c>
      <c r="U13" s="94">
        <v>0</v>
      </c>
      <c r="V13" s="94">
        <v>4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94">
        <v>0</v>
      </c>
    </row>
    <row r="14" spans="1:30" ht="15.6" x14ac:dyDescent="0.3">
      <c r="A14" s="151">
        <v>7</v>
      </c>
      <c r="B14" s="152" t="s">
        <v>87</v>
      </c>
      <c r="C14" s="94">
        <v>101</v>
      </c>
      <c r="D14" s="94">
        <v>95</v>
      </c>
      <c r="E14" s="94">
        <v>6</v>
      </c>
      <c r="F14" s="94">
        <v>101</v>
      </c>
      <c r="G14" s="94">
        <v>10</v>
      </c>
      <c r="H14" s="94">
        <v>9</v>
      </c>
      <c r="I14" s="94">
        <v>1</v>
      </c>
      <c r="J14" s="94">
        <v>10</v>
      </c>
      <c r="K14" s="94">
        <v>55</v>
      </c>
      <c r="L14" s="94">
        <v>50</v>
      </c>
      <c r="M14" s="94">
        <v>5</v>
      </c>
      <c r="N14" s="94">
        <v>55</v>
      </c>
      <c r="O14" s="94">
        <v>17</v>
      </c>
      <c r="P14" s="94">
        <v>16</v>
      </c>
      <c r="Q14" s="94">
        <v>1</v>
      </c>
      <c r="R14" s="94">
        <v>17</v>
      </c>
      <c r="S14" s="94">
        <v>9</v>
      </c>
      <c r="T14" s="94">
        <v>22</v>
      </c>
      <c r="U14" s="94">
        <v>2</v>
      </c>
      <c r="V14" s="94">
        <v>24</v>
      </c>
      <c r="W14" s="94">
        <v>4</v>
      </c>
      <c r="X14" s="94">
        <v>15</v>
      </c>
      <c r="Y14" s="94">
        <v>1</v>
      </c>
      <c r="Z14" s="94">
        <v>16</v>
      </c>
      <c r="AA14" s="94">
        <v>3</v>
      </c>
      <c r="AB14" s="94">
        <v>54</v>
      </c>
      <c r="AC14" s="94">
        <v>9</v>
      </c>
      <c r="AD14" s="94">
        <v>63</v>
      </c>
    </row>
    <row r="15" spans="1:30" ht="15.6" x14ac:dyDescent="0.3">
      <c r="A15" s="151">
        <v>8</v>
      </c>
      <c r="B15" s="152" t="s">
        <v>88</v>
      </c>
      <c r="C15" s="94">
        <v>206</v>
      </c>
      <c r="D15" s="94">
        <v>170</v>
      </c>
      <c r="E15" s="94">
        <v>36</v>
      </c>
      <c r="F15" s="94">
        <v>206</v>
      </c>
      <c r="G15" s="94">
        <v>57</v>
      </c>
      <c r="H15" s="94">
        <v>40</v>
      </c>
      <c r="I15" s="94">
        <v>17</v>
      </c>
      <c r="J15" s="94">
        <v>57</v>
      </c>
      <c r="K15" s="94">
        <v>144</v>
      </c>
      <c r="L15" s="94">
        <v>116</v>
      </c>
      <c r="M15" s="94">
        <v>28</v>
      </c>
      <c r="N15" s="94">
        <v>144</v>
      </c>
      <c r="O15" s="94">
        <v>77</v>
      </c>
      <c r="P15" s="94">
        <v>66</v>
      </c>
      <c r="Q15" s="94">
        <v>11</v>
      </c>
      <c r="R15" s="94">
        <v>77</v>
      </c>
      <c r="S15" s="94">
        <v>26</v>
      </c>
      <c r="T15" s="94">
        <v>57</v>
      </c>
      <c r="U15" s="94">
        <v>19</v>
      </c>
      <c r="V15" s="94">
        <v>76</v>
      </c>
      <c r="W15" s="94">
        <v>8</v>
      </c>
      <c r="X15" s="94">
        <v>19</v>
      </c>
      <c r="Y15" s="94">
        <v>5</v>
      </c>
      <c r="Z15" s="94">
        <v>24</v>
      </c>
      <c r="AA15" s="94">
        <v>9</v>
      </c>
      <c r="AB15" s="94">
        <v>79</v>
      </c>
      <c r="AC15" s="94">
        <v>21</v>
      </c>
      <c r="AD15" s="94">
        <v>100</v>
      </c>
    </row>
    <row r="16" spans="1:30" ht="15.6" x14ac:dyDescent="0.3">
      <c r="A16" s="151">
        <v>9</v>
      </c>
      <c r="B16" s="152" t="s">
        <v>89</v>
      </c>
      <c r="C16" s="94">
        <v>236</v>
      </c>
      <c r="D16" s="94">
        <v>202</v>
      </c>
      <c r="E16" s="94">
        <v>25</v>
      </c>
      <c r="F16" s="94">
        <v>227</v>
      </c>
      <c r="G16" s="94">
        <v>20</v>
      </c>
      <c r="H16" s="94">
        <v>17</v>
      </c>
      <c r="I16" s="94">
        <v>3</v>
      </c>
      <c r="J16" s="94">
        <v>20</v>
      </c>
      <c r="K16" s="94">
        <v>120</v>
      </c>
      <c r="L16" s="94">
        <v>101</v>
      </c>
      <c r="M16" s="94">
        <v>19</v>
      </c>
      <c r="N16" s="94">
        <v>120</v>
      </c>
      <c r="O16" s="94">
        <v>18</v>
      </c>
      <c r="P16" s="94">
        <v>15</v>
      </c>
      <c r="Q16" s="94">
        <v>3</v>
      </c>
      <c r="R16" s="94">
        <v>18</v>
      </c>
      <c r="S16" s="94">
        <v>3</v>
      </c>
      <c r="T16" s="94">
        <v>7</v>
      </c>
      <c r="U16" s="94">
        <v>0</v>
      </c>
      <c r="V16" s="94">
        <v>7</v>
      </c>
      <c r="W16" s="94">
        <v>0</v>
      </c>
      <c r="X16" s="94">
        <v>0</v>
      </c>
      <c r="Y16" s="94">
        <v>0</v>
      </c>
      <c r="Z16" s="94">
        <v>0</v>
      </c>
      <c r="AA16" s="94">
        <v>1</v>
      </c>
      <c r="AB16" s="94">
        <v>4</v>
      </c>
      <c r="AC16" s="94">
        <v>1</v>
      </c>
      <c r="AD16" s="94">
        <v>5</v>
      </c>
    </row>
    <row r="17" spans="1:30" ht="15.6" x14ac:dyDescent="0.3">
      <c r="A17" s="151">
        <v>10</v>
      </c>
      <c r="B17" s="152" t="s">
        <v>90</v>
      </c>
      <c r="C17" s="94">
        <v>226</v>
      </c>
      <c r="D17" s="94">
        <v>188</v>
      </c>
      <c r="E17" s="94">
        <v>32</v>
      </c>
      <c r="F17" s="94">
        <v>220</v>
      </c>
      <c r="G17" s="94">
        <v>33</v>
      </c>
      <c r="H17" s="94">
        <v>29</v>
      </c>
      <c r="I17" s="94">
        <v>4</v>
      </c>
      <c r="J17" s="94">
        <v>33</v>
      </c>
      <c r="K17" s="94">
        <v>116</v>
      </c>
      <c r="L17" s="94">
        <v>99</v>
      </c>
      <c r="M17" s="94">
        <v>15</v>
      </c>
      <c r="N17" s="94">
        <v>114</v>
      </c>
      <c r="O17" s="94">
        <v>30</v>
      </c>
      <c r="P17" s="94">
        <v>22</v>
      </c>
      <c r="Q17" s="94">
        <v>8</v>
      </c>
      <c r="R17" s="94">
        <v>30</v>
      </c>
      <c r="S17" s="94">
        <v>9</v>
      </c>
      <c r="T17" s="94">
        <v>44</v>
      </c>
      <c r="U17" s="94">
        <v>3</v>
      </c>
      <c r="V17" s="94">
        <v>49</v>
      </c>
      <c r="W17" s="94">
        <v>2</v>
      </c>
      <c r="X17" s="94">
        <v>9</v>
      </c>
      <c r="Y17" s="94">
        <v>1</v>
      </c>
      <c r="Z17" s="94">
        <v>10</v>
      </c>
      <c r="AA17" s="94">
        <v>4</v>
      </c>
      <c r="AB17" s="94">
        <v>27</v>
      </c>
      <c r="AC17" s="94">
        <v>6</v>
      </c>
      <c r="AD17" s="94">
        <v>33</v>
      </c>
    </row>
    <row r="18" spans="1:30" ht="15.6" x14ac:dyDescent="0.3">
      <c r="A18" s="4"/>
      <c r="B18" s="4" t="s">
        <v>9</v>
      </c>
      <c r="C18" s="154">
        <f>SUM(C8:C17)</f>
        <v>2093</v>
      </c>
      <c r="D18" s="154">
        <f t="shared" ref="D18:AD18" si="0">SUM(D8:D17)</f>
        <v>1814</v>
      </c>
      <c r="E18" s="154">
        <f t="shared" si="0"/>
        <v>264</v>
      </c>
      <c r="F18" s="154">
        <f t="shared" si="0"/>
        <v>2078</v>
      </c>
      <c r="G18" s="154">
        <f t="shared" si="0"/>
        <v>642</v>
      </c>
      <c r="H18" s="154">
        <f t="shared" si="0"/>
        <v>552</v>
      </c>
      <c r="I18" s="154">
        <f t="shared" si="0"/>
        <v>90</v>
      </c>
      <c r="J18" s="154">
        <f t="shared" si="0"/>
        <v>642</v>
      </c>
      <c r="K18" s="154">
        <f t="shared" si="0"/>
        <v>1326</v>
      </c>
      <c r="L18" s="154">
        <f t="shared" si="0"/>
        <v>1124</v>
      </c>
      <c r="M18" s="154">
        <f t="shared" si="0"/>
        <v>200</v>
      </c>
      <c r="N18" s="154">
        <f t="shared" si="0"/>
        <v>1324</v>
      </c>
      <c r="O18" s="154">
        <f t="shared" si="0"/>
        <v>266</v>
      </c>
      <c r="P18" s="154">
        <f t="shared" si="0"/>
        <v>234</v>
      </c>
      <c r="Q18" s="154">
        <f t="shared" si="0"/>
        <v>32</v>
      </c>
      <c r="R18" s="154">
        <f t="shared" si="0"/>
        <v>266</v>
      </c>
      <c r="S18" s="154">
        <f t="shared" si="0"/>
        <v>215</v>
      </c>
      <c r="T18" s="154">
        <f t="shared" si="0"/>
        <v>554</v>
      </c>
      <c r="U18" s="154">
        <f t="shared" si="0"/>
        <v>90</v>
      </c>
      <c r="V18" s="154">
        <f t="shared" si="0"/>
        <v>646</v>
      </c>
      <c r="W18" s="154">
        <f t="shared" si="0"/>
        <v>118</v>
      </c>
      <c r="X18" s="154">
        <f t="shared" si="0"/>
        <v>297</v>
      </c>
      <c r="Y18" s="154">
        <f t="shared" si="0"/>
        <v>44</v>
      </c>
      <c r="Z18" s="154">
        <f t="shared" si="0"/>
        <v>336</v>
      </c>
      <c r="AA18" s="154">
        <f t="shared" si="0"/>
        <v>30</v>
      </c>
      <c r="AB18" s="154">
        <f t="shared" si="0"/>
        <v>279</v>
      </c>
      <c r="AC18" s="154">
        <f t="shared" si="0"/>
        <v>62</v>
      </c>
      <c r="AD18" s="154">
        <f t="shared" si="0"/>
        <v>341</v>
      </c>
    </row>
  </sheetData>
  <mergeCells count="2">
    <mergeCell ref="B6:C6"/>
    <mergeCell ref="A4:AD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2FAA-A2C3-4BEC-89F1-061AAFFBE2C3}">
  <dimension ref="A4:M21"/>
  <sheetViews>
    <sheetView workbookViewId="0">
      <selection activeCell="A4" sqref="A4:M4"/>
    </sheetView>
  </sheetViews>
  <sheetFormatPr baseColWidth="10" defaultColWidth="11.5546875" defaultRowHeight="15.6" x14ac:dyDescent="0.3"/>
  <cols>
    <col min="1" max="1" width="28.77734375" style="3" customWidth="1"/>
    <col min="2" max="4" width="11.5546875" style="3"/>
    <col min="5" max="5" width="11.5546875" style="25"/>
    <col min="6" max="8" width="11.5546875" style="3"/>
    <col min="9" max="9" width="11.5546875" style="25"/>
    <col min="10" max="10" width="12.5546875" style="3" customWidth="1"/>
    <col min="11" max="12" width="11.5546875" style="3"/>
    <col min="13" max="13" width="11.5546875" style="25"/>
    <col min="14" max="16384" width="11.5546875" style="3"/>
  </cols>
  <sheetData>
    <row r="4" spans="1:13" ht="15" x14ac:dyDescent="0.25">
      <c r="A4" s="155" t="s">
        <v>91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156">
        <v>45807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s="2" customFormat="1" x14ac:dyDescent="0.3">
      <c r="A8" s="145" t="s">
        <v>81</v>
      </c>
      <c r="B8" s="157" t="s">
        <v>92</v>
      </c>
      <c r="C8" s="158" t="s">
        <v>68</v>
      </c>
      <c r="D8" s="159" t="s">
        <v>69</v>
      </c>
      <c r="E8" s="160" t="s">
        <v>72</v>
      </c>
      <c r="F8" s="157" t="s">
        <v>93</v>
      </c>
      <c r="G8" s="158" t="s">
        <v>68</v>
      </c>
      <c r="H8" s="159" t="s">
        <v>69</v>
      </c>
      <c r="I8" s="160" t="s">
        <v>72</v>
      </c>
      <c r="J8" s="157" t="s">
        <v>94</v>
      </c>
      <c r="K8" s="158" t="s">
        <v>68</v>
      </c>
      <c r="L8" s="159" t="s">
        <v>69</v>
      </c>
      <c r="M8" s="160" t="s">
        <v>72</v>
      </c>
    </row>
    <row r="9" spans="1:13" x14ac:dyDescent="0.3">
      <c r="A9" s="152" t="s">
        <v>79</v>
      </c>
      <c r="B9" s="161">
        <v>0</v>
      </c>
      <c r="C9" s="161">
        <v>0</v>
      </c>
      <c r="D9" s="161">
        <v>0</v>
      </c>
      <c r="E9" s="162">
        <f>+C9+D9</f>
        <v>0</v>
      </c>
      <c r="F9" s="161">
        <v>1</v>
      </c>
      <c r="G9" s="161">
        <v>8</v>
      </c>
      <c r="H9" s="161">
        <v>2</v>
      </c>
      <c r="I9" s="162">
        <v>10</v>
      </c>
      <c r="J9" s="161"/>
      <c r="K9" s="161"/>
      <c r="L9" s="161"/>
      <c r="M9" s="163"/>
    </row>
    <row r="10" spans="1:13" x14ac:dyDescent="0.3">
      <c r="A10" s="152" t="s">
        <v>82</v>
      </c>
      <c r="B10" s="161"/>
      <c r="C10" s="161"/>
      <c r="D10" s="161"/>
      <c r="E10" s="162">
        <f t="shared" ref="E10:E19" si="0">+C10+D10</f>
        <v>0</v>
      </c>
      <c r="F10" s="161">
        <v>1</v>
      </c>
      <c r="G10" s="161">
        <v>12</v>
      </c>
      <c r="H10" s="161">
        <v>3</v>
      </c>
      <c r="I10" s="162">
        <v>15</v>
      </c>
      <c r="J10" s="161">
        <v>2</v>
      </c>
      <c r="K10" s="161">
        <v>22</v>
      </c>
      <c r="L10" s="161">
        <v>6</v>
      </c>
      <c r="M10" s="163">
        <v>28</v>
      </c>
    </row>
    <row r="11" spans="1:13" x14ac:dyDescent="0.3">
      <c r="A11" s="152" t="s">
        <v>83</v>
      </c>
      <c r="B11" s="161"/>
      <c r="C11" s="161"/>
      <c r="D11" s="161"/>
      <c r="E11" s="162">
        <f t="shared" si="0"/>
        <v>0</v>
      </c>
      <c r="F11" s="161">
        <v>2</v>
      </c>
      <c r="G11" s="161">
        <v>47</v>
      </c>
      <c r="H11" s="161">
        <v>7</v>
      </c>
      <c r="I11" s="162">
        <v>54</v>
      </c>
      <c r="J11" s="161"/>
      <c r="K11" s="161"/>
      <c r="L11" s="161"/>
      <c r="M11" s="163"/>
    </row>
    <row r="12" spans="1:13" x14ac:dyDescent="0.3">
      <c r="A12" s="152" t="s">
        <v>84</v>
      </c>
      <c r="B12" s="161"/>
      <c r="C12" s="161"/>
      <c r="D12" s="161"/>
      <c r="E12" s="162">
        <f t="shared" si="0"/>
        <v>0</v>
      </c>
      <c r="F12" s="161">
        <v>3</v>
      </c>
      <c r="G12" s="161">
        <v>16</v>
      </c>
      <c r="H12" s="161">
        <v>1</v>
      </c>
      <c r="I12" s="162">
        <v>17</v>
      </c>
      <c r="J12" s="161"/>
      <c r="K12" s="161"/>
      <c r="L12" s="161"/>
      <c r="M12" s="163"/>
    </row>
    <row r="13" spans="1:13" x14ac:dyDescent="0.3">
      <c r="A13" s="152" t="s">
        <v>85</v>
      </c>
      <c r="B13" s="164"/>
      <c r="C13" s="164"/>
      <c r="D13" s="164"/>
      <c r="E13" s="162">
        <f t="shared" si="0"/>
        <v>0</v>
      </c>
      <c r="F13" s="140">
        <v>2</v>
      </c>
      <c r="G13" s="140">
        <v>12</v>
      </c>
      <c r="H13" s="140">
        <v>1</v>
      </c>
      <c r="I13" s="162">
        <v>13</v>
      </c>
      <c r="J13" s="140"/>
      <c r="K13" s="140"/>
      <c r="L13" s="140"/>
      <c r="M13" s="163"/>
    </row>
    <row r="14" spans="1:13" x14ac:dyDescent="0.3">
      <c r="A14" s="152" t="s">
        <v>86</v>
      </c>
      <c r="B14" s="161"/>
      <c r="C14" s="161"/>
      <c r="D14" s="161"/>
      <c r="E14" s="162">
        <f t="shared" si="0"/>
        <v>0</v>
      </c>
      <c r="F14" s="161">
        <v>0</v>
      </c>
      <c r="G14" s="161">
        <v>0</v>
      </c>
      <c r="H14" s="161">
        <v>0</v>
      </c>
      <c r="I14" s="162">
        <v>0</v>
      </c>
      <c r="J14" s="161"/>
      <c r="K14" s="161"/>
      <c r="L14" s="161"/>
      <c r="M14" s="163"/>
    </row>
    <row r="15" spans="1:13" x14ac:dyDescent="0.3">
      <c r="A15" s="152" t="s">
        <v>87</v>
      </c>
      <c r="B15" s="161"/>
      <c r="C15" s="161"/>
      <c r="D15" s="161"/>
      <c r="E15" s="162">
        <f t="shared" si="0"/>
        <v>0</v>
      </c>
      <c r="F15" s="161">
        <v>0</v>
      </c>
      <c r="G15" s="161">
        <v>0</v>
      </c>
      <c r="H15" s="161">
        <v>0</v>
      </c>
      <c r="I15" s="162">
        <v>0</v>
      </c>
      <c r="J15" s="161"/>
      <c r="K15" s="161"/>
      <c r="L15" s="161"/>
      <c r="M15" s="163"/>
    </row>
    <row r="16" spans="1:13" x14ac:dyDescent="0.3">
      <c r="A16" s="152" t="s">
        <v>88</v>
      </c>
      <c r="B16" s="161"/>
      <c r="C16" s="161"/>
      <c r="D16" s="161"/>
      <c r="E16" s="162">
        <f t="shared" si="0"/>
        <v>0</v>
      </c>
      <c r="F16" s="161">
        <v>2</v>
      </c>
      <c r="G16" s="161">
        <v>30</v>
      </c>
      <c r="H16" s="161">
        <v>9</v>
      </c>
      <c r="I16" s="162">
        <v>39</v>
      </c>
      <c r="J16" s="161">
        <v>7</v>
      </c>
      <c r="K16" s="161">
        <v>105</v>
      </c>
      <c r="L16" s="161">
        <v>20</v>
      </c>
      <c r="M16" s="163">
        <v>125</v>
      </c>
    </row>
    <row r="17" spans="1:13" x14ac:dyDescent="0.3">
      <c r="A17" s="152" t="s">
        <v>89</v>
      </c>
      <c r="B17" s="161"/>
      <c r="C17" s="161"/>
      <c r="D17" s="161"/>
      <c r="E17" s="162">
        <f t="shared" si="0"/>
        <v>0</v>
      </c>
      <c r="F17" s="161">
        <v>1</v>
      </c>
      <c r="G17" s="161">
        <v>18</v>
      </c>
      <c r="H17" s="161">
        <v>3</v>
      </c>
      <c r="I17" s="162">
        <v>21</v>
      </c>
      <c r="J17" s="161"/>
      <c r="K17" s="161"/>
      <c r="L17" s="161"/>
      <c r="M17" s="163"/>
    </row>
    <row r="18" spans="1:13" x14ac:dyDescent="0.3">
      <c r="A18" s="152" t="s">
        <v>90</v>
      </c>
      <c r="B18" s="161"/>
      <c r="C18" s="161"/>
      <c r="D18" s="161"/>
      <c r="E18" s="162">
        <f t="shared" si="0"/>
        <v>0</v>
      </c>
      <c r="F18" s="161">
        <v>3</v>
      </c>
      <c r="G18" s="161">
        <v>26</v>
      </c>
      <c r="H18" s="161">
        <v>9</v>
      </c>
      <c r="I18" s="162">
        <v>35</v>
      </c>
      <c r="J18" s="161">
        <v>4</v>
      </c>
      <c r="K18" s="161">
        <v>63</v>
      </c>
      <c r="L18" s="161">
        <v>13</v>
      </c>
      <c r="M18" s="163">
        <v>76</v>
      </c>
    </row>
    <row r="19" spans="1:13" x14ac:dyDescent="0.3">
      <c r="A19" s="152" t="s">
        <v>95</v>
      </c>
      <c r="B19" s="161"/>
      <c r="C19" s="161"/>
      <c r="D19" s="161"/>
      <c r="E19" s="162">
        <f t="shared" si="0"/>
        <v>0</v>
      </c>
      <c r="F19" s="161"/>
      <c r="G19" s="161"/>
      <c r="H19" s="161"/>
      <c r="I19" s="162"/>
      <c r="J19" s="161"/>
      <c r="K19" s="161"/>
      <c r="L19" s="161"/>
      <c r="M19" s="163"/>
    </row>
    <row r="20" spans="1:13" s="25" customFormat="1" ht="18" x14ac:dyDescent="0.35">
      <c r="A20" s="165" t="s">
        <v>9</v>
      </c>
      <c r="B20" s="166">
        <f>SUM(B9:B19)</f>
        <v>0</v>
      </c>
      <c r="C20" s="166">
        <f t="shared" ref="C20:M20" si="1">SUM(C9:C19)</f>
        <v>0</v>
      </c>
      <c r="D20" s="166">
        <f t="shared" si="1"/>
        <v>0</v>
      </c>
      <c r="E20" s="166">
        <f t="shared" si="1"/>
        <v>0</v>
      </c>
      <c r="F20" s="166">
        <f t="shared" si="1"/>
        <v>15</v>
      </c>
      <c r="G20" s="166">
        <f t="shared" si="1"/>
        <v>169</v>
      </c>
      <c r="H20" s="166">
        <f t="shared" si="1"/>
        <v>35</v>
      </c>
      <c r="I20" s="166">
        <f t="shared" si="1"/>
        <v>204</v>
      </c>
      <c r="J20" s="166">
        <f t="shared" si="1"/>
        <v>13</v>
      </c>
      <c r="K20" s="166">
        <f t="shared" si="1"/>
        <v>190</v>
      </c>
      <c r="L20" s="166">
        <f t="shared" si="1"/>
        <v>39</v>
      </c>
      <c r="M20" s="166">
        <f t="shared" si="1"/>
        <v>229</v>
      </c>
    </row>
    <row r="21" spans="1:13" x14ac:dyDescent="0.3">
      <c r="A21" s="3" t="s">
        <v>96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C608-8FF0-4D8D-83EE-B96608930D07}">
  <dimension ref="A4:E40"/>
  <sheetViews>
    <sheetView tabSelected="1" workbookViewId="0">
      <selection activeCell="B1" sqref="B1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.21875" customWidth="1"/>
    <col min="4" max="4" width="13.33203125" customWidth="1"/>
  </cols>
  <sheetData>
    <row r="4" spans="1:3" ht="24" customHeight="1" x14ac:dyDescent="0.35">
      <c r="A4" s="167" t="s">
        <v>97</v>
      </c>
      <c r="B4" s="167"/>
      <c r="C4" s="167"/>
    </row>
    <row r="5" spans="1:3" ht="24" customHeight="1" x14ac:dyDescent="0.3">
      <c r="A5" s="169" t="s">
        <v>105</v>
      </c>
      <c r="B5" s="169"/>
      <c r="C5" s="169"/>
    </row>
    <row r="6" spans="1:3" ht="30" customHeight="1" x14ac:dyDescent="0.3">
      <c r="C6" s="177"/>
    </row>
    <row r="7" spans="1:3" ht="30" customHeight="1" x14ac:dyDescent="0.3">
      <c r="A7" s="171" t="s">
        <v>70</v>
      </c>
      <c r="B7" s="171" t="s">
        <v>98</v>
      </c>
      <c r="C7" s="137" t="s">
        <v>51</v>
      </c>
    </row>
    <row r="8" spans="1:3" ht="30" customHeight="1" x14ac:dyDescent="0.3">
      <c r="A8" s="173">
        <v>1</v>
      </c>
      <c r="B8" s="174" t="s">
        <v>99</v>
      </c>
      <c r="C8" s="306">
        <v>0</v>
      </c>
    </row>
    <row r="9" spans="1:3" ht="30" customHeight="1" x14ac:dyDescent="0.3">
      <c r="A9" s="173">
        <v>2</v>
      </c>
      <c r="B9" s="174" t="s">
        <v>100</v>
      </c>
      <c r="C9" s="306">
        <v>0</v>
      </c>
    </row>
    <row r="10" spans="1:3" ht="30" customHeight="1" x14ac:dyDescent="0.3">
      <c r="A10" s="173">
        <v>3</v>
      </c>
      <c r="B10" s="174" t="s">
        <v>101</v>
      </c>
      <c r="C10" s="306">
        <v>0</v>
      </c>
    </row>
    <row r="11" spans="1:3" ht="30" customHeight="1" x14ac:dyDescent="0.3">
      <c r="A11" s="173">
        <v>4</v>
      </c>
      <c r="B11" s="174" t="s">
        <v>102</v>
      </c>
      <c r="C11" s="307">
        <v>0</v>
      </c>
    </row>
    <row r="12" spans="1:3" ht="30" customHeight="1" x14ac:dyDescent="0.3">
      <c r="A12" s="173">
        <v>5</v>
      </c>
      <c r="B12" s="174" t="s">
        <v>103</v>
      </c>
      <c r="C12" s="306">
        <v>0</v>
      </c>
    </row>
    <row r="13" spans="1:3" ht="30" customHeight="1" x14ac:dyDescent="0.3">
      <c r="A13" s="173">
        <v>6</v>
      </c>
      <c r="B13" s="174" t="s">
        <v>104</v>
      </c>
      <c r="C13" s="306">
        <v>11</v>
      </c>
    </row>
    <row r="15" spans="1:3" ht="18" x14ac:dyDescent="0.35">
      <c r="A15" s="167" t="s">
        <v>106</v>
      </c>
      <c r="B15" s="167"/>
      <c r="C15" s="168"/>
    </row>
    <row r="16" spans="1:3" x14ac:dyDescent="0.3">
      <c r="C16" s="178"/>
    </row>
    <row r="17" spans="1:5" x14ac:dyDescent="0.3">
      <c r="A17" s="137" t="s">
        <v>70</v>
      </c>
      <c r="B17" s="179" t="s">
        <v>98</v>
      </c>
      <c r="C17" s="178" t="s">
        <v>51</v>
      </c>
    </row>
    <row r="18" spans="1:5" ht="15.6" x14ac:dyDescent="0.3">
      <c r="A18" s="173">
        <v>1</v>
      </c>
      <c r="B18" s="180" t="s">
        <v>107</v>
      </c>
      <c r="C18" s="308">
        <v>3</v>
      </c>
    </row>
    <row r="19" spans="1:5" ht="15.6" x14ac:dyDescent="0.3">
      <c r="A19" s="173">
        <v>2</v>
      </c>
      <c r="B19" s="180" t="s">
        <v>108</v>
      </c>
      <c r="C19" s="308">
        <v>3</v>
      </c>
    </row>
    <row r="20" spans="1:5" ht="15.6" x14ac:dyDescent="0.3">
      <c r="A20" s="173">
        <v>3</v>
      </c>
      <c r="B20" s="180" t="s">
        <v>109</v>
      </c>
      <c r="C20" s="308">
        <v>3</v>
      </c>
    </row>
    <row r="21" spans="1:5" ht="15.6" x14ac:dyDescent="0.3">
      <c r="A21" s="173">
        <v>4</v>
      </c>
      <c r="B21" s="180" t="s">
        <v>110</v>
      </c>
      <c r="C21" s="308">
        <v>3</v>
      </c>
    </row>
    <row r="22" spans="1:5" ht="15.6" x14ac:dyDescent="0.3">
      <c r="A22" s="173">
        <v>5</v>
      </c>
      <c r="B22" s="180" t="s">
        <v>111</v>
      </c>
      <c r="C22" s="309">
        <v>0</v>
      </c>
    </row>
    <row r="23" spans="1:5" ht="15.6" x14ac:dyDescent="0.3">
      <c r="A23" s="173">
        <v>6</v>
      </c>
      <c r="B23" s="180" t="s">
        <v>112</v>
      </c>
      <c r="C23" s="308">
        <v>2</v>
      </c>
    </row>
    <row r="24" spans="1:5" ht="28.8" x14ac:dyDescent="0.3">
      <c r="A24" s="173">
        <v>7</v>
      </c>
      <c r="B24" s="180" t="s">
        <v>113</v>
      </c>
      <c r="C24" s="310">
        <v>300</v>
      </c>
    </row>
    <row r="25" spans="1:5" ht="28.8" x14ac:dyDescent="0.3">
      <c r="A25" s="173">
        <v>8</v>
      </c>
      <c r="B25" s="180" t="s">
        <v>114</v>
      </c>
      <c r="C25" s="308">
        <v>1</v>
      </c>
    </row>
    <row r="27" spans="1:5" ht="15.6" x14ac:dyDescent="0.3">
      <c r="B27" s="187" t="s">
        <v>127</v>
      </c>
      <c r="C27" s="187"/>
      <c r="D27" s="187"/>
    </row>
    <row r="29" spans="1:5" x14ac:dyDescent="0.3">
      <c r="A29" s="181"/>
      <c r="C29" s="182" t="s">
        <v>128</v>
      </c>
      <c r="D29" s="183"/>
      <c r="E29" s="184"/>
    </row>
    <row r="30" spans="1:5" x14ac:dyDescent="0.3">
      <c r="A30" s="137" t="s">
        <v>70</v>
      </c>
      <c r="B30" s="137" t="s">
        <v>98</v>
      </c>
      <c r="C30" s="185" t="s">
        <v>115</v>
      </c>
      <c r="D30" s="185" t="s">
        <v>116</v>
      </c>
      <c r="E30" s="185" t="s">
        <v>41</v>
      </c>
    </row>
    <row r="31" spans="1:5" ht="28.8" x14ac:dyDescent="0.3">
      <c r="A31" s="173">
        <v>1</v>
      </c>
      <c r="B31" s="174" t="s">
        <v>117</v>
      </c>
      <c r="C31" s="307">
        <v>2</v>
      </c>
      <c r="D31" s="307">
        <v>36</v>
      </c>
      <c r="E31" s="307">
        <f>SUM(C31:D31)</f>
        <v>38</v>
      </c>
    </row>
    <row r="32" spans="1:5" ht="28.8" x14ac:dyDescent="0.3">
      <c r="A32" s="173">
        <v>2</v>
      </c>
      <c r="B32" s="174" t="s">
        <v>118</v>
      </c>
      <c r="C32" s="307">
        <v>2</v>
      </c>
      <c r="D32" s="307">
        <v>36</v>
      </c>
      <c r="E32" s="307">
        <f t="shared" ref="E32:E40" si="0">SUM(C32:D32)</f>
        <v>38</v>
      </c>
    </row>
    <row r="33" spans="1:5" ht="28.8" x14ac:dyDescent="0.3">
      <c r="A33" s="173">
        <v>3</v>
      </c>
      <c r="B33" s="174" t="s">
        <v>119</v>
      </c>
      <c r="C33" s="307">
        <v>2</v>
      </c>
      <c r="D33" s="307">
        <v>36</v>
      </c>
      <c r="E33" s="307">
        <f t="shared" si="0"/>
        <v>38</v>
      </c>
    </row>
    <row r="34" spans="1:5" ht="28.8" x14ac:dyDescent="0.3">
      <c r="A34" s="173">
        <v>4</v>
      </c>
      <c r="B34" s="174" t="s">
        <v>120</v>
      </c>
      <c r="C34" s="307">
        <v>2</v>
      </c>
      <c r="D34" s="307">
        <v>1</v>
      </c>
      <c r="E34" s="307">
        <f t="shared" si="0"/>
        <v>3</v>
      </c>
    </row>
    <row r="35" spans="1:5" ht="28.8" x14ac:dyDescent="0.3">
      <c r="A35" s="173">
        <v>5</v>
      </c>
      <c r="B35" s="174" t="s">
        <v>121</v>
      </c>
      <c r="C35" s="307">
        <v>6</v>
      </c>
      <c r="D35" s="307">
        <v>45</v>
      </c>
      <c r="E35" s="307">
        <f t="shared" si="0"/>
        <v>51</v>
      </c>
    </row>
    <row r="36" spans="1:5" x14ac:dyDescent="0.3">
      <c r="A36" s="173">
        <v>6</v>
      </c>
      <c r="B36" s="174" t="s">
        <v>122</v>
      </c>
      <c r="C36" s="311">
        <v>3</v>
      </c>
      <c r="D36" s="312"/>
      <c r="E36" s="307">
        <f t="shared" si="0"/>
        <v>3</v>
      </c>
    </row>
    <row r="37" spans="1:5" x14ac:dyDescent="0.3">
      <c r="A37" s="173">
        <v>7</v>
      </c>
      <c r="B37" s="174" t="s">
        <v>123</v>
      </c>
      <c r="C37" s="313">
        <v>831.69</v>
      </c>
      <c r="D37" s="314">
        <v>6647.68</v>
      </c>
      <c r="E37" s="315">
        <f t="shared" si="0"/>
        <v>7479.3700000000008</v>
      </c>
    </row>
    <row r="38" spans="1:5" ht="28.8" x14ac:dyDescent="0.3">
      <c r="A38" s="173">
        <v>8</v>
      </c>
      <c r="B38" s="174" t="s">
        <v>124</v>
      </c>
      <c r="C38" s="313">
        <v>360291.43</v>
      </c>
      <c r="D38" s="316">
        <v>2791146.07</v>
      </c>
      <c r="E38" s="315">
        <f t="shared" si="0"/>
        <v>3151437.5</v>
      </c>
    </row>
    <row r="39" spans="1:5" x14ac:dyDescent="0.3">
      <c r="A39" s="173">
        <v>9</v>
      </c>
      <c r="B39" s="174" t="s">
        <v>125</v>
      </c>
      <c r="C39" s="311">
        <v>0</v>
      </c>
      <c r="D39" s="312"/>
      <c r="E39" s="307">
        <f t="shared" si="0"/>
        <v>0</v>
      </c>
    </row>
    <row r="40" spans="1:5" x14ac:dyDescent="0.3">
      <c r="A40" s="186">
        <v>10</v>
      </c>
      <c r="B40" s="174" t="s">
        <v>126</v>
      </c>
      <c r="C40" s="311">
        <v>0</v>
      </c>
      <c r="D40" s="312"/>
      <c r="E40" s="307">
        <f t="shared" si="0"/>
        <v>0</v>
      </c>
    </row>
  </sheetData>
  <mergeCells count="5">
    <mergeCell ref="C29:E29"/>
    <mergeCell ref="C36:D36"/>
    <mergeCell ref="C39:D39"/>
    <mergeCell ref="C40:D40"/>
    <mergeCell ref="B27:D27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9323-D43A-4B3E-A015-4BC472CE08F7}">
  <dimension ref="A3:Z60"/>
  <sheetViews>
    <sheetView workbookViewId="0">
      <selection activeCell="I1" sqref="I1"/>
    </sheetView>
  </sheetViews>
  <sheetFormatPr baseColWidth="10" defaultColWidth="11.5546875" defaultRowHeight="14.4" x14ac:dyDescent="0.3"/>
  <cols>
    <col min="1" max="1" width="5.6640625" customWidth="1"/>
    <col min="2" max="2" width="29.88671875" customWidth="1"/>
    <col min="4" max="5" width="7.5546875" customWidth="1"/>
    <col min="6" max="6" width="9.109375" customWidth="1"/>
    <col min="7" max="7" width="15.21875" customWidth="1"/>
    <col min="8" max="8" width="8.33203125" customWidth="1"/>
    <col min="9" max="9" width="7.77734375" customWidth="1"/>
    <col min="10" max="10" width="9.5546875" customWidth="1"/>
    <col min="12" max="12" width="8.44140625" customWidth="1"/>
    <col min="13" max="13" width="8.33203125" customWidth="1"/>
    <col min="14" max="14" width="9.33203125" customWidth="1"/>
    <col min="16" max="16" width="8.44140625" customWidth="1"/>
    <col min="17" max="17" width="8.33203125" customWidth="1"/>
    <col min="18" max="18" width="8.88671875" customWidth="1"/>
    <col min="20" max="20" width="7.6640625" customWidth="1"/>
    <col min="21" max="21" width="7.21875" customWidth="1"/>
    <col min="22" max="22" width="8.77734375" customWidth="1"/>
    <col min="24" max="24" width="7.88671875" customWidth="1"/>
    <col min="25" max="25" width="7.21875" customWidth="1"/>
    <col min="26" max="26" width="9.5546875" customWidth="1"/>
  </cols>
  <sheetData>
    <row r="3" spans="1:26" ht="18" x14ac:dyDescent="0.3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8" x14ac:dyDescent="0.3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</row>
    <row r="5" spans="1:26" ht="18" x14ac:dyDescent="0.35">
      <c r="A5" s="123" t="s">
        <v>129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x14ac:dyDescent="0.3">
      <c r="A6" s="189" t="s">
        <v>130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</row>
    <row r="7" spans="1:26" ht="18" x14ac:dyDescent="0.35">
      <c r="A7" s="132"/>
      <c r="B7" s="190" t="s">
        <v>131</v>
      </c>
    </row>
    <row r="8" spans="1:26" ht="42.6" customHeight="1" x14ac:dyDescent="0.3">
      <c r="A8" s="191" t="s">
        <v>132</v>
      </c>
      <c r="B8" s="192" t="s">
        <v>4</v>
      </c>
      <c r="C8" s="193" t="s">
        <v>78</v>
      </c>
      <c r="D8" s="194" t="s">
        <v>68</v>
      </c>
      <c r="E8" s="195" t="s">
        <v>69</v>
      </c>
      <c r="F8" s="196" t="s">
        <v>133</v>
      </c>
      <c r="G8" s="193" t="s">
        <v>134</v>
      </c>
      <c r="H8" s="194" t="s">
        <v>68</v>
      </c>
      <c r="I8" s="195" t="s">
        <v>69</v>
      </c>
      <c r="J8" s="196" t="s">
        <v>133</v>
      </c>
      <c r="K8" s="193" t="s">
        <v>135</v>
      </c>
      <c r="L8" s="194" t="s">
        <v>68</v>
      </c>
      <c r="M8" s="195" t="s">
        <v>69</v>
      </c>
      <c r="N8" s="196" t="s">
        <v>133</v>
      </c>
      <c r="O8" s="193" t="s">
        <v>136</v>
      </c>
      <c r="P8" s="194" t="s">
        <v>68</v>
      </c>
      <c r="Q8" s="195" t="s">
        <v>69</v>
      </c>
      <c r="R8" s="196" t="s">
        <v>133</v>
      </c>
      <c r="S8" s="193" t="s">
        <v>137</v>
      </c>
      <c r="T8" s="194" t="s">
        <v>68</v>
      </c>
      <c r="U8" s="195" t="s">
        <v>69</v>
      </c>
      <c r="V8" s="196" t="s">
        <v>133</v>
      </c>
      <c r="W8" s="193" t="s">
        <v>138</v>
      </c>
      <c r="X8" s="194" t="s">
        <v>68</v>
      </c>
      <c r="Y8" s="195" t="s">
        <v>69</v>
      </c>
      <c r="Z8" s="196" t="s">
        <v>133</v>
      </c>
    </row>
    <row r="9" spans="1:26" ht="15.6" x14ac:dyDescent="0.3">
      <c r="A9" s="142">
        <v>1</v>
      </c>
      <c r="B9" s="197" t="s">
        <v>139</v>
      </c>
      <c r="C9" s="153"/>
      <c r="D9" s="153"/>
      <c r="E9" s="153"/>
      <c r="F9" s="153"/>
      <c r="G9" s="198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ht="15.6" x14ac:dyDescent="0.3">
      <c r="A10" s="142">
        <v>2</v>
      </c>
      <c r="B10" s="199" t="s">
        <v>14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ht="15.6" x14ac:dyDescent="0.3">
      <c r="A11" s="142">
        <v>3</v>
      </c>
      <c r="B11" s="199" t="s">
        <v>13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ht="15.6" x14ac:dyDescent="0.3">
      <c r="A12" s="142">
        <v>4</v>
      </c>
      <c r="B12" s="199" t="s">
        <v>11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ht="15.6" x14ac:dyDescent="0.3">
      <c r="A13" s="142">
        <v>5</v>
      </c>
      <c r="B13" s="199" t="s">
        <v>140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ht="15.6" x14ac:dyDescent="0.3">
      <c r="A14" s="142">
        <v>6</v>
      </c>
      <c r="B14" s="199" t="s">
        <v>141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ht="15.6" x14ac:dyDescent="0.3">
      <c r="A15" s="142">
        <v>7</v>
      </c>
      <c r="B15" s="199" t="s">
        <v>142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ht="15.6" x14ac:dyDescent="0.3">
      <c r="A16" s="142">
        <v>8</v>
      </c>
      <c r="B16" s="199" t="s">
        <v>143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ht="15.6" x14ac:dyDescent="0.3">
      <c r="A17" s="142">
        <v>9</v>
      </c>
      <c r="B17" s="199" t="s">
        <v>144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ht="15.6" x14ac:dyDescent="0.3">
      <c r="A18" s="142">
        <v>10</v>
      </c>
      <c r="B18" s="197" t="s">
        <v>145</v>
      </c>
      <c r="C18" s="200"/>
      <c r="D18" s="200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153"/>
      <c r="Q18" s="153"/>
      <c r="R18" s="153"/>
      <c r="S18" s="153">
        <v>164</v>
      </c>
      <c r="T18" s="153">
        <v>90</v>
      </c>
      <c r="U18" s="153">
        <v>74</v>
      </c>
      <c r="V18" s="153"/>
      <c r="W18" s="153"/>
      <c r="X18" s="153"/>
      <c r="Y18" s="153"/>
      <c r="Z18" s="153"/>
    </row>
    <row r="19" spans="1:26" ht="15.6" x14ac:dyDescent="0.3">
      <c r="A19" s="142">
        <v>11</v>
      </c>
      <c r="B19" s="202" t="s">
        <v>146</v>
      </c>
      <c r="C19" s="201"/>
      <c r="D19" s="201"/>
      <c r="E19" s="201"/>
      <c r="F19" s="201"/>
      <c r="G19" s="203">
        <v>2</v>
      </c>
      <c r="H19" s="203">
        <v>3</v>
      </c>
      <c r="I19" s="203">
        <v>2</v>
      </c>
      <c r="J19" s="203"/>
      <c r="K19" s="201"/>
      <c r="L19" s="201"/>
      <c r="M19" s="201"/>
      <c r="N19" s="201"/>
      <c r="O19" s="201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ht="15.6" x14ac:dyDescent="0.3">
      <c r="A20" s="141"/>
      <c r="B20" s="204" t="s">
        <v>9</v>
      </c>
      <c r="C20" s="205"/>
      <c r="D20" s="205"/>
      <c r="E20" s="205"/>
      <c r="F20" s="205"/>
      <c r="G20" s="205">
        <v>2</v>
      </c>
      <c r="H20" s="205">
        <v>3</v>
      </c>
      <c r="I20" s="205">
        <v>2</v>
      </c>
      <c r="J20" s="206"/>
      <c r="K20" s="206"/>
      <c r="L20" s="206"/>
      <c r="M20" s="206"/>
      <c r="N20" s="206"/>
      <c r="O20" s="207"/>
      <c r="P20" s="208"/>
      <c r="Q20" s="208"/>
      <c r="R20" s="208"/>
      <c r="S20" s="209">
        <v>164</v>
      </c>
      <c r="T20" s="209">
        <v>90</v>
      </c>
      <c r="U20" s="209">
        <v>74</v>
      </c>
      <c r="V20" s="208"/>
      <c r="W20" s="208"/>
      <c r="X20" s="208"/>
      <c r="Y20" s="208"/>
      <c r="Z20" s="208"/>
    </row>
    <row r="21" spans="1:26" x14ac:dyDescent="0.3">
      <c r="A21" s="210"/>
      <c r="B21" s="138"/>
      <c r="C21" s="138"/>
      <c r="D21" s="138"/>
      <c r="E21" s="211"/>
      <c r="F21" s="210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1"/>
    </row>
    <row r="23" spans="1:26" ht="15.6" x14ac:dyDescent="0.3">
      <c r="A23" s="212" t="s">
        <v>147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4"/>
    </row>
    <row r="24" spans="1:26" ht="15.6" customHeight="1" x14ac:dyDescent="0.3">
      <c r="A24" s="215" t="s">
        <v>148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7"/>
    </row>
    <row r="25" spans="1:26" x14ac:dyDescent="0.3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20"/>
    </row>
    <row r="60" spans="1:26" ht="15.6" x14ac:dyDescent="0.3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</row>
  </sheetData>
  <mergeCells count="6">
    <mergeCell ref="A3:Z3"/>
    <mergeCell ref="A5:Z5"/>
    <mergeCell ref="A6:Z6"/>
    <mergeCell ref="A23:Z23"/>
    <mergeCell ref="A24:Z25"/>
    <mergeCell ref="A60:Z6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AD3B-FE3B-427D-A4C4-198913F3DF43}">
  <dimension ref="A4:M59"/>
  <sheetViews>
    <sheetView topLeftCell="A36" workbookViewId="0">
      <selection activeCell="B60" sqref="B60"/>
    </sheetView>
  </sheetViews>
  <sheetFormatPr baseColWidth="10" defaultColWidth="11.5546875" defaultRowHeight="14.4" x14ac:dyDescent="0.3"/>
  <cols>
    <col min="1" max="1" width="7.44140625" customWidth="1"/>
    <col min="2" max="2" width="18.33203125" customWidth="1"/>
    <col min="3" max="3" width="33.77734375" customWidth="1"/>
    <col min="4" max="4" width="20.88671875" customWidth="1"/>
    <col min="6" max="6" width="15.218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189"/>
      <c r="B4" s="189"/>
      <c r="C4" s="189"/>
      <c r="D4" s="189"/>
      <c r="E4" s="189"/>
      <c r="F4" s="189"/>
      <c r="G4" s="189"/>
      <c r="H4" s="189"/>
      <c r="I4" s="189"/>
    </row>
    <row r="5" spans="1:9" ht="21" x14ac:dyDescent="0.4">
      <c r="A5" s="221" t="s">
        <v>149</v>
      </c>
      <c r="B5" s="222"/>
      <c r="C5" s="222"/>
      <c r="D5" s="222"/>
      <c r="E5" s="222"/>
      <c r="F5" s="222"/>
      <c r="G5" s="222"/>
      <c r="H5" s="222"/>
      <c r="I5" s="223"/>
    </row>
    <row r="6" spans="1:9" ht="15.6" x14ac:dyDescent="0.3">
      <c r="A6" s="224" t="s">
        <v>150</v>
      </c>
      <c r="B6" s="225"/>
      <c r="C6" s="225"/>
      <c r="D6" s="225"/>
      <c r="E6" s="225"/>
      <c r="F6" s="225"/>
      <c r="G6" s="225"/>
      <c r="H6" s="225"/>
      <c r="I6" s="226"/>
    </row>
    <row r="7" spans="1:9" ht="15.6" x14ac:dyDescent="0.3">
      <c r="A7" s="224" t="s">
        <v>151</v>
      </c>
      <c r="B7" s="225"/>
      <c r="C7" s="225"/>
      <c r="D7" s="225"/>
      <c r="E7" s="225"/>
      <c r="F7" s="225"/>
      <c r="G7" s="225"/>
      <c r="H7" s="225"/>
      <c r="I7" s="226"/>
    </row>
    <row r="8" spans="1:9" ht="39.6" customHeight="1" x14ac:dyDescent="0.3">
      <c r="A8" s="227" t="s">
        <v>132</v>
      </c>
      <c r="B8" s="228" t="s">
        <v>4</v>
      </c>
      <c r="C8" s="229" t="s">
        <v>152</v>
      </c>
      <c r="D8" s="228" t="s">
        <v>153</v>
      </c>
      <c r="E8" s="229" t="s">
        <v>154</v>
      </c>
      <c r="F8" s="229" t="s">
        <v>155</v>
      </c>
      <c r="G8" s="229" t="s">
        <v>156</v>
      </c>
      <c r="H8" s="229" t="s">
        <v>157</v>
      </c>
      <c r="I8" s="230" t="s">
        <v>158</v>
      </c>
    </row>
    <row r="9" spans="1:9" ht="13.2" customHeight="1" x14ac:dyDescent="0.3">
      <c r="A9" s="231">
        <v>1</v>
      </c>
      <c r="B9" s="232" t="s">
        <v>140</v>
      </c>
      <c r="C9" s="233"/>
      <c r="D9" s="233"/>
      <c r="E9" s="233"/>
      <c r="F9" s="233"/>
      <c r="G9" s="233"/>
      <c r="H9" s="234"/>
      <c r="I9" s="233"/>
    </row>
    <row r="10" spans="1:9" ht="13.2" customHeight="1" x14ac:dyDescent="0.3">
      <c r="A10" s="235"/>
      <c r="B10" s="236"/>
      <c r="C10" s="233"/>
      <c r="D10" s="233"/>
      <c r="E10" s="233"/>
      <c r="F10" s="233"/>
      <c r="G10" s="233"/>
      <c r="H10" s="234"/>
      <c r="I10" s="233"/>
    </row>
    <row r="11" spans="1:9" ht="13.2" customHeight="1" x14ac:dyDescent="0.3">
      <c r="A11" s="235"/>
      <c r="B11" s="236"/>
      <c r="C11" s="237"/>
      <c r="D11" s="237"/>
      <c r="E11" s="237"/>
      <c r="F11" s="237"/>
      <c r="G11" s="238"/>
      <c r="H11" s="234"/>
      <c r="I11" s="237"/>
    </row>
    <row r="12" spans="1:9" ht="13.2" customHeight="1" x14ac:dyDescent="0.3">
      <c r="A12" s="235"/>
      <c r="B12" s="236"/>
      <c r="C12" s="234"/>
      <c r="D12" s="239"/>
      <c r="E12" s="239"/>
      <c r="F12" s="239"/>
      <c r="G12" s="239"/>
      <c r="H12" s="234"/>
      <c r="I12" s="239"/>
    </row>
    <row r="13" spans="1:9" ht="13.2" customHeight="1" x14ac:dyDescent="0.3">
      <c r="A13" s="240"/>
      <c r="B13" s="241"/>
      <c r="C13" s="242"/>
      <c r="D13" s="243"/>
      <c r="E13" s="243"/>
      <c r="F13" s="243"/>
      <c r="G13" s="243"/>
      <c r="H13" s="234"/>
      <c r="I13" s="239"/>
    </row>
    <row r="14" spans="1:9" ht="13.2" customHeight="1" x14ac:dyDescent="0.3">
      <c r="A14" s="231">
        <v>2</v>
      </c>
      <c r="B14" s="232" t="s">
        <v>143</v>
      </c>
      <c r="C14" s="244" t="s">
        <v>159</v>
      </c>
      <c r="D14" s="245" t="s">
        <v>160</v>
      </c>
      <c r="E14" s="246">
        <v>10</v>
      </c>
      <c r="F14" s="246">
        <v>5</v>
      </c>
      <c r="G14" s="238" t="s">
        <v>161</v>
      </c>
      <c r="H14" s="247"/>
      <c r="I14" s="175">
        <v>40</v>
      </c>
    </row>
    <row r="15" spans="1:9" ht="13.2" customHeight="1" x14ac:dyDescent="0.3">
      <c r="A15" s="235"/>
      <c r="B15" s="236"/>
      <c r="C15" s="244" t="s">
        <v>162</v>
      </c>
      <c r="D15" s="245" t="s">
        <v>160</v>
      </c>
      <c r="E15" s="248">
        <v>20</v>
      </c>
      <c r="F15" s="248">
        <v>12</v>
      </c>
      <c r="G15" s="249" t="s">
        <v>163</v>
      </c>
      <c r="H15" s="247"/>
      <c r="I15" s="175">
        <v>200</v>
      </c>
    </row>
    <row r="16" spans="1:9" ht="13.2" customHeight="1" x14ac:dyDescent="0.3">
      <c r="A16" s="235"/>
      <c r="B16" s="236"/>
      <c r="C16" s="250" t="s">
        <v>164</v>
      </c>
      <c r="D16" s="245" t="s">
        <v>160</v>
      </c>
      <c r="E16" s="246">
        <v>8</v>
      </c>
      <c r="F16" s="246">
        <v>4</v>
      </c>
      <c r="G16" s="249" t="s">
        <v>163</v>
      </c>
      <c r="H16" s="247"/>
      <c r="I16" s="248">
        <v>65</v>
      </c>
    </row>
    <row r="17" spans="1:9" ht="13.2" customHeight="1" x14ac:dyDescent="0.3">
      <c r="A17" s="235"/>
      <c r="B17" s="241"/>
      <c r="C17" s="244" t="s">
        <v>165</v>
      </c>
      <c r="D17" s="238" t="s">
        <v>166</v>
      </c>
      <c r="E17" s="238">
        <v>2</v>
      </c>
      <c r="F17" s="238">
        <v>2</v>
      </c>
      <c r="G17" s="249" t="s">
        <v>167</v>
      </c>
      <c r="H17" s="239"/>
      <c r="I17" s="234">
        <v>12</v>
      </c>
    </row>
    <row r="18" spans="1:9" ht="13.2" customHeight="1" x14ac:dyDescent="0.3">
      <c r="A18" s="235"/>
      <c r="B18" s="136"/>
      <c r="C18" s="244" t="s">
        <v>168</v>
      </c>
      <c r="D18" s="245" t="s">
        <v>160</v>
      </c>
      <c r="E18" s="239">
        <v>3</v>
      </c>
      <c r="F18" s="239">
        <v>2</v>
      </c>
      <c r="G18" s="238" t="s">
        <v>169</v>
      </c>
      <c r="H18" s="239"/>
      <c r="I18" s="234">
        <v>70</v>
      </c>
    </row>
    <row r="19" spans="1:9" ht="13.2" customHeight="1" x14ac:dyDescent="0.3">
      <c r="A19" s="235"/>
      <c r="B19" s="251"/>
      <c r="C19" s="234"/>
      <c r="D19" s="252"/>
      <c r="E19" s="239"/>
      <c r="F19" s="239"/>
      <c r="G19" s="252"/>
      <c r="H19" s="239"/>
      <c r="I19" s="239"/>
    </row>
    <row r="20" spans="1:9" ht="13.2" customHeight="1" x14ac:dyDescent="0.3">
      <c r="A20" s="240"/>
      <c r="B20" s="251"/>
      <c r="C20" s="234"/>
      <c r="D20" s="252"/>
      <c r="E20" s="239"/>
      <c r="F20" s="239"/>
      <c r="G20" s="252"/>
      <c r="H20" s="239"/>
      <c r="I20" s="239"/>
    </row>
    <row r="21" spans="1:9" ht="13.2" customHeight="1" x14ac:dyDescent="0.3">
      <c r="A21" s="253">
        <v>3</v>
      </c>
      <c r="B21" s="170" t="s">
        <v>170</v>
      </c>
      <c r="C21" s="254"/>
      <c r="D21" s="254"/>
      <c r="E21" s="254"/>
      <c r="F21" s="254"/>
      <c r="G21" s="238"/>
      <c r="H21" s="234"/>
      <c r="I21" s="242"/>
    </row>
    <row r="22" spans="1:9" ht="13.2" customHeight="1" x14ac:dyDescent="0.3">
      <c r="A22" s="253"/>
      <c r="B22" s="255"/>
      <c r="C22" s="254"/>
      <c r="D22" s="254"/>
      <c r="E22" s="254"/>
      <c r="F22" s="254"/>
      <c r="G22" s="254"/>
      <c r="H22" s="234"/>
      <c r="I22" s="234"/>
    </row>
    <row r="23" spans="1:9" ht="13.2" customHeight="1" x14ac:dyDescent="0.3">
      <c r="A23" s="253"/>
      <c r="B23" s="172"/>
      <c r="C23" s="254"/>
      <c r="D23" s="254"/>
      <c r="E23" s="254"/>
      <c r="F23" s="254"/>
      <c r="G23" s="254"/>
      <c r="H23" s="234"/>
      <c r="I23" s="234"/>
    </row>
    <row r="24" spans="1:9" ht="32.4" customHeight="1" x14ac:dyDescent="0.3">
      <c r="A24" s="253">
        <v>4</v>
      </c>
      <c r="B24" s="170" t="s">
        <v>171</v>
      </c>
      <c r="C24" s="247" t="s">
        <v>172</v>
      </c>
      <c r="D24" s="247" t="s">
        <v>173</v>
      </c>
      <c r="E24" s="247">
        <v>6</v>
      </c>
      <c r="F24" s="247">
        <v>4</v>
      </c>
      <c r="G24" s="256" t="s">
        <v>174</v>
      </c>
      <c r="H24" s="256" t="s">
        <v>175</v>
      </c>
      <c r="I24" s="257">
        <v>600</v>
      </c>
    </row>
    <row r="25" spans="1:9" ht="34.950000000000003" customHeight="1" x14ac:dyDescent="0.3">
      <c r="A25" s="253"/>
      <c r="B25" s="255"/>
      <c r="C25" s="247" t="s">
        <v>176</v>
      </c>
      <c r="D25" s="176" t="s">
        <v>177</v>
      </c>
      <c r="E25" s="247">
        <v>8</v>
      </c>
      <c r="F25" s="247">
        <v>4</v>
      </c>
      <c r="G25" s="256" t="s">
        <v>178</v>
      </c>
      <c r="H25" s="256" t="s">
        <v>179</v>
      </c>
      <c r="I25" s="257">
        <v>75</v>
      </c>
    </row>
    <row r="26" spans="1:9" ht="30" customHeight="1" x14ac:dyDescent="0.3">
      <c r="A26" s="253"/>
      <c r="B26" s="255"/>
      <c r="C26" s="176" t="s">
        <v>177</v>
      </c>
      <c r="D26" s="247" t="s">
        <v>180</v>
      </c>
      <c r="E26" s="247">
        <v>7</v>
      </c>
      <c r="F26" s="247">
        <v>7</v>
      </c>
      <c r="G26" s="256" t="s">
        <v>181</v>
      </c>
      <c r="H26" s="256" t="s">
        <v>175</v>
      </c>
      <c r="I26" s="258">
        <v>360</v>
      </c>
    </row>
    <row r="27" spans="1:9" ht="30.6" customHeight="1" x14ac:dyDescent="0.3">
      <c r="A27" s="253"/>
      <c r="B27" s="255"/>
      <c r="C27" s="247" t="s">
        <v>173</v>
      </c>
      <c r="D27" s="247" t="s">
        <v>182</v>
      </c>
      <c r="E27" s="247">
        <v>22</v>
      </c>
      <c r="F27" s="247">
        <v>5</v>
      </c>
      <c r="G27" s="256" t="s">
        <v>183</v>
      </c>
      <c r="H27" s="256" t="s">
        <v>175</v>
      </c>
      <c r="I27" s="247">
        <v>400</v>
      </c>
    </row>
    <row r="28" spans="1:9" ht="26.4" customHeight="1" x14ac:dyDescent="0.3">
      <c r="A28" s="253"/>
      <c r="B28" s="255"/>
      <c r="C28" s="259"/>
      <c r="D28" s="260"/>
      <c r="E28" s="261"/>
      <c r="F28" s="261"/>
      <c r="G28" s="252"/>
      <c r="H28" s="262"/>
      <c r="I28" s="261"/>
    </row>
    <row r="29" spans="1:9" ht="13.2" customHeight="1" x14ac:dyDescent="0.3">
      <c r="A29" s="253"/>
      <c r="B29" s="172"/>
      <c r="C29" s="261"/>
      <c r="D29" s="261"/>
      <c r="E29" s="261"/>
      <c r="F29" s="261"/>
      <c r="G29" s="261"/>
      <c r="H29" s="262"/>
      <c r="I29" s="261"/>
    </row>
    <row r="30" spans="1:9" ht="13.2" customHeight="1" x14ac:dyDescent="0.3">
      <c r="A30" s="253"/>
      <c r="B30" s="136"/>
      <c r="C30" s="260"/>
      <c r="D30" s="260"/>
      <c r="E30" s="260"/>
      <c r="F30" s="260"/>
      <c r="G30" s="260"/>
      <c r="H30" s="260"/>
      <c r="I30" s="260"/>
    </row>
    <row r="31" spans="1:9" ht="13.2" customHeight="1" x14ac:dyDescent="0.3">
      <c r="A31" s="231">
        <v>5</v>
      </c>
      <c r="B31" s="255" t="s">
        <v>184</v>
      </c>
      <c r="C31" s="263" t="s">
        <v>185</v>
      </c>
      <c r="D31" s="263" t="s">
        <v>173</v>
      </c>
      <c r="E31" s="264">
        <v>4</v>
      </c>
      <c r="F31" s="264">
        <v>2</v>
      </c>
      <c r="G31" s="265" t="s">
        <v>186</v>
      </c>
      <c r="H31" s="266"/>
      <c r="I31" s="263"/>
    </row>
    <row r="32" spans="1:9" ht="13.2" customHeight="1" x14ac:dyDescent="0.3">
      <c r="A32" s="235"/>
      <c r="B32" s="255"/>
      <c r="C32" s="267" t="s">
        <v>187</v>
      </c>
      <c r="D32" s="268" t="s">
        <v>188</v>
      </c>
      <c r="E32" s="269">
        <v>2</v>
      </c>
      <c r="F32" s="264">
        <v>2</v>
      </c>
      <c r="G32" s="270" t="s">
        <v>189</v>
      </c>
      <c r="H32" s="234"/>
      <c r="I32" s="263"/>
    </row>
    <row r="33" spans="1:9" ht="13.2" customHeight="1" x14ac:dyDescent="0.3">
      <c r="A33" s="235"/>
      <c r="B33" s="255"/>
      <c r="C33" s="271" t="s">
        <v>190</v>
      </c>
      <c r="D33" s="263" t="s">
        <v>188</v>
      </c>
      <c r="E33" s="264">
        <v>1</v>
      </c>
      <c r="F33" s="264">
        <v>1</v>
      </c>
      <c r="G33" s="265"/>
      <c r="H33" s="234"/>
      <c r="I33" s="263"/>
    </row>
    <row r="34" spans="1:9" ht="13.2" customHeight="1" x14ac:dyDescent="0.3">
      <c r="A34" s="235"/>
      <c r="B34" s="255"/>
      <c r="C34" s="271" t="s">
        <v>191</v>
      </c>
      <c r="D34" s="263" t="s">
        <v>188</v>
      </c>
      <c r="E34" s="264">
        <v>6</v>
      </c>
      <c r="F34" s="264">
        <v>1</v>
      </c>
      <c r="G34" s="265"/>
      <c r="H34" s="234"/>
      <c r="I34" s="263"/>
    </row>
    <row r="35" spans="1:9" ht="13.2" customHeight="1" x14ac:dyDescent="0.3">
      <c r="A35" s="235"/>
      <c r="B35" s="255"/>
      <c r="C35" s="263" t="s">
        <v>192</v>
      </c>
      <c r="D35" s="263" t="s">
        <v>173</v>
      </c>
      <c r="E35" s="264">
        <v>5</v>
      </c>
      <c r="F35" s="264">
        <v>5</v>
      </c>
      <c r="G35" s="265"/>
      <c r="H35" s="266"/>
      <c r="I35" s="263"/>
    </row>
    <row r="36" spans="1:9" ht="13.2" customHeight="1" x14ac:dyDescent="0.3">
      <c r="A36" s="235"/>
      <c r="B36" s="255"/>
      <c r="C36" s="263"/>
      <c r="D36" s="263"/>
      <c r="E36" s="263"/>
      <c r="F36" s="263"/>
      <c r="G36" s="263"/>
      <c r="H36" s="266"/>
      <c r="I36" s="263"/>
    </row>
    <row r="37" spans="1:9" ht="13.2" customHeight="1" x14ac:dyDescent="0.3">
      <c r="A37" s="240"/>
      <c r="B37" s="172"/>
      <c r="C37" s="272"/>
      <c r="D37" s="234"/>
      <c r="E37" s="234"/>
      <c r="F37" s="234"/>
      <c r="G37" s="234"/>
      <c r="H37" s="266"/>
      <c r="I37" s="266"/>
    </row>
    <row r="38" spans="1:9" ht="13.2" customHeight="1" x14ac:dyDescent="0.3">
      <c r="A38" s="231">
        <v>6</v>
      </c>
      <c r="B38" s="170" t="s">
        <v>193</v>
      </c>
      <c r="C38" s="266"/>
      <c r="D38" s="266"/>
      <c r="E38" s="266"/>
      <c r="F38" s="266"/>
      <c r="G38" s="266"/>
      <c r="H38" s="266"/>
      <c r="I38" s="266"/>
    </row>
    <row r="39" spans="1:9" ht="13.2" customHeight="1" x14ac:dyDescent="0.3">
      <c r="A39" s="235"/>
      <c r="B39" s="255"/>
      <c r="C39" s="266"/>
      <c r="D39" s="266"/>
      <c r="E39" s="266"/>
      <c r="F39" s="266"/>
      <c r="G39" s="266"/>
      <c r="H39" s="266"/>
      <c r="I39" s="266"/>
    </row>
    <row r="40" spans="1:9" ht="13.2" customHeight="1" x14ac:dyDescent="0.3">
      <c r="A40" s="240"/>
      <c r="B40" s="172"/>
      <c r="C40" s="266"/>
      <c r="D40" s="266"/>
      <c r="E40" s="266"/>
      <c r="F40" s="266"/>
      <c r="G40" s="266"/>
      <c r="H40" s="266"/>
      <c r="I40" s="266"/>
    </row>
    <row r="41" spans="1:9" ht="13.2" customHeight="1" x14ac:dyDescent="0.3">
      <c r="A41" s="253">
        <v>7</v>
      </c>
      <c r="B41" s="170" t="s">
        <v>14</v>
      </c>
      <c r="C41" s="234"/>
      <c r="D41" s="239"/>
      <c r="E41" s="239"/>
      <c r="F41" s="239"/>
      <c r="G41" s="239"/>
      <c r="H41" s="273"/>
      <c r="I41" s="239"/>
    </row>
    <row r="42" spans="1:9" ht="13.2" customHeight="1" x14ac:dyDescent="0.3">
      <c r="A42" s="253"/>
      <c r="B42" s="255"/>
      <c r="C42" s="234"/>
      <c r="D42" s="239"/>
      <c r="E42" s="239"/>
      <c r="F42" s="239"/>
      <c r="G42" s="239"/>
      <c r="H42" s="273"/>
      <c r="I42" s="239"/>
    </row>
    <row r="43" spans="1:9" ht="13.2" customHeight="1" x14ac:dyDescent="0.3">
      <c r="A43" s="253"/>
      <c r="B43" s="255"/>
      <c r="C43" s="234"/>
      <c r="D43" s="239"/>
      <c r="E43" s="239"/>
      <c r="F43" s="239"/>
      <c r="G43" s="239"/>
      <c r="H43" s="273"/>
      <c r="I43" s="239"/>
    </row>
    <row r="44" spans="1:9" ht="13.2" customHeight="1" x14ac:dyDescent="0.3">
      <c r="A44" s="253"/>
      <c r="B44" s="172"/>
      <c r="C44" s="234"/>
      <c r="D44" s="239"/>
      <c r="E44" s="239"/>
      <c r="F44" s="239"/>
      <c r="G44" s="239"/>
      <c r="H44" s="273"/>
      <c r="I44" s="239"/>
    </row>
    <row r="45" spans="1:9" ht="13.2" customHeight="1" x14ac:dyDescent="0.3">
      <c r="A45" s="253"/>
      <c r="B45" s="136"/>
      <c r="C45" s="234"/>
      <c r="D45" s="239"/>
      <c r="E45" s="239"/>
      <c r="F45" s="239"/>
      <c r="G45" s="239"/>
      <c r="H45" s="273"/>
      <c r="I45" s="239"/>
    </row>
    <row r="46" spans="1:9" ht="21" customHeight="1" x14ac:dyDescent="0.3">
      <c r="A46" s="253">
        <v>8</v>
      </c>
      <c r="B46" s="232" t="s">
        <v>141</v>
      </c>
      <c r="C46" s="274"/>
      <c r="D46" s="234"/>
      <c r="E46" s="234"/>
      <c r="F46" s="234"/>
      <c r="G46" s="275"/>
      <c r="H46" s="234"/>
      <c r="I46" s="276"/>
    </row>
    <row r="47" spans="1:9" ht="20.399999999999999" customHeight="1" x14ac:dyDescent="0.3">
      <c r="A47" s="253"/>
      <c r="B47" s="236"/>
      <c r="C47" s="234"/>
      <c r="D47" s="234"/>
      <c r="E47" s="270"/>
      <c r="F47" s="270"/>
      <c r="G47" s="270"/>
      <c r="H47" s="234"/>
      <c r="I47" s="277"/>
    </row>
    <row r="48" spans="1:9" ht="13.2" customHeight="1" x14ac:dyDescent="0.3">
      <c r="A48" s="253"/>
      <c r="B48" s="236"/>
      <c r="C48" s="234"/>
      <c r="D48" s="234"/>
      <c r="E48" s="234"/>
      <c r="F48" s="234"/>
      <c r="G48" s="234"/>
      <c r="H48" s="234"/>
      <c r="I48" s="234"/>
    </row>
    <row r="49" spans="1:13" ht="13.2" customHeight="1" x14ac:dyDescent="0.3">
      <c r="A49" s="253"/>
      <c r="B49" s="236"/>
      <c r="C49" s="234"/>
      <c r="D49" s="234"/>
      <c r="E49" s="234"/>
      <c r="F49" s="234"/>
      <c r="G49" s="234"/>
      <c r="H49" s="234"/>
      <c r="I49" s="234"/>
    </row>
    <row r="50" spans="1:13" ht="13.2" customHeight="1" x14ac:dyDescent="0.3">
      <c r="A50" s="253"/>
      <c r="B50" s="241"/>
      <c r="C50" s="234"/>
      <c r="D50" s="234"/>
      <c r="E50" s="234"/>
      <c r="F50" s="234"/>
      <c r="G50" s="234"/>
      <c r="H50" s="234"/>
      <c r="I50" s="234"/>
    </row>
    <row r="51" spans="1:13" ht="13.2" customHeight="1" x14ac:dyDescent="0.3">
      <c r="A51" s="253"/>
      <c r="B51" s="136"/>
      <c r="C51" s="234"/>
      <c r="D51" s="234"/>
      <c r="E51" s="234"/>
      <c r="F51" s="234"/>
      <c r="G51" s="234"/>
      <c r="H51" s="234"/>
      <c r="I51" s="234"/>
    </row>
    <row r="52" spans="1:13" ht="16.95" customHeight="1" x14ac:dyDescent="0.3">
      <c r="A52" s="231">
        <v>9</v>
      </c>
      <c r="B52" s="278" t="s">
        <v>139</v>
      </c>
      <c r="C52" s="139" t="s">
        <v>194</v>
      </c>
      <c r="D52" s="139" t="s">
        <v>173</v>
      </c>
      <c r="E52" s="139">
        <v>4</v>
      </c>
      <c r="F52" s="139">
        <v>2</v>
      </c>
      <c r="G52" s="279" t="s">
        <v>195</v>
      </c>
      <c r="H52" s="270"/>
      <c r="I52" s="280">
        <v>31</v>
      </c>
    </row>
    <row r="53" spans="1:13" ht="18.600000000000001" customHeight="1" x14ac:dyDescent="0.3">
      <c r="A53" s="235"/>
      <c r="B53" s="278"/>
      <c r="C53" s="139" t="s">
        <v>196</v>
      </c>
      <c r="D53" s="139" t="s">
        <v>173</v>
      </c>
      <c r="E53" s="139">
        <v>5</v>
      </c>
      <c r="F53" s="139">
        <v>1</v>
      </c>
      <c r="G53" s="279" t="s">
        <v>197</v>
      </c>
      <c r="H53" s="270"/>
      <c r="I53" s="280">
        <v>40000</v>
      </c>
    </row>
    <row r="54" spans="1:13" ht="13.2" customHeight="1" x14ac:dyDescent="0.3">
      <c r="A54" s="240"/>
      <c r="B54" s="278"/>
      <c r="C54" s="270"/>
      <c r="D54" s="270"/>
      <c r="E54" s="270"/>
      <c r="F54" s="270"/>
      <c r="G54" s="270"/>
      <c r="H54" s="270"/>
      <c r="I54" s="277"/>
    </row>
    <row r="55" spans="1:13" ht="13.2" customHeight="1" x14ac:dyDescent="0.3">
      <c r="A55" s="231">
        <v>10</v>
      </c>
      <c r="B55" s="278" t="s">
        <v>11</v>
      </c>
      <c r="C55" s="139" t="s">
        <v>198</v>
      </c>
      <c r="D55" s="139" t="s">
        <v>199</v>
      </c>
      <c r="E55" s="139">
        <v>7</v>
      </c>
      <c r="F55" s="139">
        <v>3</v>
      </c>
      <c r="G55" s="252"/>
      <c r="H55" s="273"/>
      <c r="I55" s="280">
        <v>150</v>
      </c>
      <c r="K55" s="281"/>
      <c r="L55" s="282"/>
      <c r="M55" s="283"/>
    </row>
    <row r="56" spans="1:13" ht="13.2" customHeight="1" x14ac:dyDescent="0.3">
      <c r="A56" s="235"/>
      <c r="B56" s="278"/>
      <c r="C56" s="139" t="s">
        <v>200</v>
      </c>
      <c r="D56" s="139" t="s">
        <v>199</v>
      </c>
      <c r="E56" s="139">
        <v>8</v>
      </c>
      <c r="F56" s="139">
        <v>3</v>
      </c>
      <c r="G56" s="284" t="s">
        <v>201</v>
      </c>
      <c r="H56" s="273"/>
      <c r="I56" s="280">
        <v>35</v>
      </c>
      <c r="K56" s="200"/>
      <c r="M56" s="285"/>
    </row>
    <row r="57" spans="1:13" ht="13.2" customHeight="1" x14ac:dyDescent="0.3">
      <c r="A57" s="235"/>
      <c r="B57" s="278"/>
      <c r="C57" s="286"/>
      <c r="D57" s="234"/>
      <c r="E57" s="234"/>
      <c r="F57" s="234"/>
      <c r="G57" s="234"/>
      <c r="H57" s="273"/>
      <c r="I57" s="234"/>
      <c r="K57" s="200"/>
      <c r="L57" s="138"/>
      <c r="M57" s="211"/>
    </row>
    <row r="58" spans="1:13" ht="19.2" customHeight="1" x14ac:dyDescent="0.35">
      <c r="A58" s="287"/>
      <c r="B58" s="288" t="s">
        <v>9</v>
      </c>
      <c r="C58" s="289"/>
      <c r="D58" s="289"/>
      <c r="E58" s="290">
        <f>SUM(E14:E57)</f>
        <v>128</v>
      </c>
      <c r="F58" s="290">
        <f>SUM(F14:F57)</f>
        <v>65</v>
      </c>
      <c r="G58" s="290"/>
      <c r="H58" s="290"/>
      <c r="I58" s="291">
        <f>SUM(I14:I57)</f>
        <v>42038</v>
      </c>
    </row>
    <row r="59" spans="1:13" ht="13.2" customHeight="1" x14ac:dyDescent="0.3"/>
  </sheetData>
  <mergeCells count="25">
    <mergeCell ref="K55:M55"/>
    <mergeCell ref="A46:A51"/>
    <mergeCell ref="B46:B50"/>
    <mergeCell ref="A52:A54"/>
    <mergeCell ref="B52:B54"/>
    <mergeCell ref="A55:A57"/>
    <mergeCell ref="B55:B57"/>
    <mergeCell ref="A31:A37"/>
    <mergeCell ref="B31:B37"/>
    <mergeCell ref="A38:A40"/>
    <mergeCell ref="B38:B40"/>
    <mergeCell ref="A41:A45"/>
    <mergeCell ref="B41:B44"/>
    <mergeCell ref="A14:A20"/>
    <mergeCell ref="B14:B17"/>
    <mergeCell ref="A21:A23"/>
    <mergeCell ref="B21:B23"/>
    <mergeCell ref="A24:A30"/>
    <mergeCell ref="B24:B29"/>
    <mergeCell ref="A4:I4"/>
    <mergeCell ref="A5:I5"/>
    <mergeCell ref="A6:I6"/>
    <mergeCell ref="A7:I7"/>
    <mergeCell ref="A9:A13"/>
    <mergeCell ref="B9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2025-06-02T18:32:24Z</dcterms:created>
  <dcterms:modified xsi:type="dcterms:W3CDTF">2025-06-05T15:34:11Z</dcterms:modified>
</cp:coreProperties>
</file>