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Downloads\"/>
    </mc:Choice>
  </mc:AlternateContent>
  <xr:revisionPtr revIDLastSave="0" documentId="8_{22A33F85-6FC5-4A9B-9C60-7896050C312B}" xr6:coauthVersionLast="47" xr6:coauthVersionMax="47" xr10:uidLastSave="{00000000-0000-0000-0000-000000000000}"/>
  <bookViews>
    <workbookView xWindow="-108" yWindow="-108" windowWidth="23256" windowHeight="12456" activeTab="1" xr2:uid="{01EE8BEA-0259-46B1-88C5-713306535ACA}"/>
  </bookViews>
  <sheets>
    <sheet name="PRODUCCIÓN" sheetId="1" r:id="rId1"/>
    <sheet name="MIP" sheetId="2" r:id="rId2"/>
    <sheet name="POSCOSECHA" sheetId="3" r:id="rId3"/>
    <sheet name="COSECHA" sheetId="4" r:id="rId4"/>
    <sheet name="EXTENSIÓ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9" l="1"/>
  <c r="F69" i="9"/>
  <c r="E69" i="9"/>
  <c r="I13" i="9"/>
  <c r="E13" i="9"/>
  <c r="F13" i="9"/>
  <c r="I23" i="9"/>
  <c r="E23" i="9"/>
  <c r="F23" i="9"/>
  <c r="I30" i="9"/>
  <c r="E30" i="9"/>
  <c r="F30" i="9"/>
  <c r="I46" i="9"/>
  <c r="E46" i="9"/>
  <c r="F46" i="9"/>
  <c r="I60" i="9"/>
  <c r="E60" i="9"/>
  <c r="F60" i="9"/>
  <c r="E40" i="7"/>
  <c r="E39" i="7"/>
  <c r="E38" i="7"/>
  <c r="E37" i="7"/>
  <c r="E36" i="7"/>
  <c r="E35" i="7"/>
  <c r="E34" i="7"/>
  <c r="E33" i="7"/>
  <c r="E32" i="7"/>
  <c r="E31" i="7"/>
  <c r="L20" i="6" l="1"/>
  <c r="K20" i="6"/>
  <c r="J20" i="6"/>
  <c r="H20" i="6"/>
  <c r="G20" i="6"/>
  <c r="F20" i="6"/>
  <c r="D20" i="6"/>
  <c r="C20" i="6"/>
  <c r="B20" i="6"/>
  <c r="E19" i="6"/>
  <c r="E18" i="6"/>
  <c r="M17" i="6"/>
  <c r="I17" i="6"/>
  <c r="E17" i="6"/>
  <c r="E16" i="6"/>
  <c r="E15" i="6"/>
  <c r="M14" i="6"/>
  <c r="I14" i="6"/>
  <c r="E14" i="6"/>
  <c r="M13" i="6"/>
  <c r="M20" i="6" s="1"/>
  <c r="I13" i="6"/>
  <c r="I20" i="6" s="1"/>
  <c r="E13" i="6"/>
  <c r="E12" i="6"/>
  <c r="E11" i="6"/>
  <c r="E10" i="6"/>
  <c r="E9" i="6"/>
  <c r="E20" i="6" s="1"/>
  <c r="AD17" i="5" l="1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Q18" i="4" l="1"/>
  <c r="R18" i="4" s="1"/>
  <c r="P18" i="4"/>
  <c r="O18" i="4"/>
  <c r="N18" i="4"/>
  <c r="M18" i="4"/>
  <c r="L18" i="4"/>
  <c r="K18" i="4"/>
  <c r="J18" i="4"/>
  <c r="I18" i="4"/>
  <c r="G18" i="4"/>
  <c r="F18" i="4"/>
  <c r="D18" i="4"/>
  <c r="C18" i="4"/>
  <c r="E18" i="4" s="1"/>
  <c r="R17" i="4"/>
  <c r="H17" i="4"/>
  <c r="E17" i="4"/>
  <c r="R16" i="4"/>
  <c r="E16" i="4"/>
  <c r="R15" i="4"/>
  <c r="H15" i="4"/>
  <c r="E15" i="4"/>
  <c r="R14" i="4"/>
  <c r="H14" i="4"/>
  <c r="E14" i="4"/>
  <c r="R13" i="4"/>
  <c r="H13" i="4"/>
  <c r="E13" i="4"/>
  <c r="R12" i="4"/>
  <c r="R11" i="4"/>
  <c r="H11" i="4"/>
  <c r="E11" i="4"/>
  <c r="R10" i="4"/>
  <c r="H10" i="4"/>
  <c r="E10" i="4"/>
  <c r="R9" i="4"/>
  <c r="H9" i="4"/>
  <c r="E9" i="4"/>
  <c r="R8" i="4"/>
  <c r="H8" i="4"/>
  <c r="H18" i="4" s="1"/>
  <c r="E8" i="4"/>
  <c r="H22" i="3"/>
  <c r="G22" i="3"/>
  <c r="E22" i="3"/>
  <c r="D22" i="3"/>
  <c r="I21" i="3"/>
  <c r="I18" i="3"/>
  <c r="I17" i="3"/>
  <c r="I16" i="3"/>
  <c r="I15" i="3"/>
  <c r="I14" i="3"/>
  <c r="I13" i="3"/>
  <c r="I12" i="3"/>
  <c r="I22" i="3" l="1"/>
  <c r="F48" i="2" l="1"/>
  <c r="E48" i="2"/>
  <c r="D48" i="2"/>
  <c r="C48" i="2"/>
  <c r="G47" i="2"/>
  <c r="G46" i="2"/>
  <c r="G45" i="2"/>
  <c r="G44" i="2"/>
  <c r="G43" i="2"/>
  <c r="G42" i="2"/>
  <c r="G41" i="2"/>
  <c r="G40" i="2"/>
  <c r="G39" i="2"/>
  <c r="G38" i="2"/>
  <c r="F34" i="2"/>
  <c r="E34" i="2"/>
  <c r="D34" i="2"/>
  <c r="C34" i="2"/>
  <c r="G33" i="2"/>
  <c r="G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H11" i="2"/>
  <c r="H10" i="2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G34" i="2" l="1"/>
  <c r="G48" i="2"/>
  <c r="H20" i="2"/>
  <c r="K21" i="1"/>
  <c r="G21" i="1"/>
</calcChain>
</file>

<file path=xl/sharedStrings.xml><?xml version="1.0" encoding="utf-8"?>
<sst xmlns="http://schemas.openxmlformats.org/spreadsheetml/2006/main" count="432" uniqueCount="231">
  <si>
    <t>INFORME DE EJECUCIÓN</t>
  </si>
  <si>
    <t xml:space="preserve"> SIEMBRAS DE PLANTAS EN FOMENTO Y RENOVACIÓN DE CAFETALES</t>
  </si>
  <si>
    <t>ABRIL, 2025.</t>
  </si>
  <si>
    <t>BENEFICIARIOS</t>
  </si>
  <si>
    <t>PROVINCIALES</t>
  </si>
  <si>
    <t>PLANTAS SEMBRADAS</t>
  </si>
  <si>
    <t>TAREAS FOMENTADAS</t>
  </si>
  <si>
    <t>HOMBRE</t>
  </si>
  <si>
    <t>MUJER</t>
  </si>
  <si>
    <t>TOTALES</t>
  </si>
  <si>
    <t>TAREAS RENOVADAS</t>
  </si>
  <si>
    <t>AZUA</t>
  </si>
  <si>
    <t xml:space="preserve"> 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</si>
  <si>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</si>
  <si>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</si>
  <si>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</si>
  <si>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</si>
  <si>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</si>
  <si>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</si>
  <si>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</si>
  <si>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</si>
  <si>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</si>
  <si>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</si>
  <si>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</si>
  <si>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>ABRIL, 2025. TO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</si>
  <si>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</si>
  <si>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</si>
  <si>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</si>
  <si>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</si>
  <si>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</si>
  <si>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</si>
  <si>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</si>
  <si>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</si>
  <si>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DIRECCIÓN TÉCNICA</t>
  </si>
  <si>
    <t>DIVISIÓN COSECHA, POSTCOSECHA E INDUSTRIALIZACIÓN DEL CAFÉ</t>
  </si>
  <si>
    <t xml:space="preserve">INFORME DE ACTIVIDADES REALIZADAS CORRESPONIENTES AL MES DE ABRIL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</si>
  <si>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</si>
  <si>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</si>
  <si>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</si>
  <si>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</si>
  <si>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</si>
  <si>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</si>
  <si>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</si>
  <si>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>Ofic. Prov. Azua</t>
  </si>
  <si>
    <t>Ofic. Prov. Bahoruco-Independencia</t>
  </si>
  <si>
    <t>Ofic. Prov. Bani-San José De Ocoa</t>
  </si>
  <si>
    <t>Ofic. Prov. Barahona-Pedernales</t>
  </si>
  <si>
    <t>Ofic. Prov. La Vega-Monseñor Nouel-Duarte</t>
  </si>
  <si>
    <t>Ofic. Prov. Monte Plata-Samaná- Region Este</t>
  </si>
  <si>
    <t>Ofic. Prov. San Cristobal</t>
  </si>
  <si>
    <t>Ofic. Prov. San Juan-Elias Piña</t>
  </si>
  <si>
    <t>Ofic. Prov. Santiago-Espaillat-Puerto Plata-Hermanas Mirabal</t>
  </si>
  <si>
    <t>Ofic. Prov. Valverde-Santiago Rodriguez- Dajabón</t>
  </si>
  <si>
    <t>Benf.Húmedos (1 Nuevo y 1 reparado)</t>
  </si>
  <si>
    <t>TOTAL</t>
  </si>
  <si>
    <t>PRONÓSTICO Y REPORTE DE COSECHA 2024-2025</t>
  </si>
  <si>
    <t>DIRECCION REGIONAL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</si>
  <si>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</si>
  <si>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</si>
  <si>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</si>
  <si>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</si>
  <si>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</si>
  <si>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</si>
  <si>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</si>
  <si>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</si>
  <si>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</si>
  <si>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</si>
  <si>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</si>
  <si>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</si>
  <si>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</si>
  <si>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</si>
  <si>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</si>
  <si>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</si>
  <si>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</si>
  <si>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</si>
  <si>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</si>
  <si>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</si>
  <si>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</si>
  <si>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</si>
  <si>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</si>
  <si>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</si>
  <si>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</si>
  <si>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Mes: ABRIL 2025</t>
  </si>
  <si>
    <t>DIVISIÓN DE EXTENSIÓN</t>
  </si>
  <si>
    <t>No.</t>
  </si>
  <si>
    <t xml:space="preserve">OFICINA PROVINCIAL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</si>
  <si>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</si>
  <si>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</si>
  <si>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</si>
  <si>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</si>
  <si>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</si>
  <si>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</si>
  <si>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</si>
  <si>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</si>
  <si>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</si>
  <si>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</si>
  <si>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</si>
  <si>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</si>
  <si>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</si>
  <si>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</si>
  <si>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</si>
  <si>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</si>
  <si>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</si>
  <si>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</si>
  <si>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</si>
  <si>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</si>
  <si>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</si>
  <si>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</si>
  <si>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Cede Central</t>
  </si>
  <si>
    <t xml:space="preserve">Nota: </t>
  </si>
  <si>
    <t>DIVISION DE VERIFICACION</t>
  </si>
  <si>
    <t>ACTIVIDADES REALIZADAS 2025</t>
  </si>
  <si>
    <t>DETALLE</t>
  </si>
  <si>
    <t>ABR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</si>
  <si>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</si>
  <si>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</si>
  <si>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</si>
  <si>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</si>
  <si>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</si>
  <si>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</si>
  <si>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</si>
  <si>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</si>
  <si>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</si>
  <si>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</si>
  <si>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</si>
  <si>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</si>
  <si>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</si>
  <si>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</si>
  <si>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</si>
  <si>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ABRIL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</si>
  <si>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</si>
  <si>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</si>
  <si>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</si>
  <si>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</si>
  <si>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</si>
  <si>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</si>
  <si>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</si>
  <si>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</si>
  <si>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</si>
  <si>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</si>
  <si>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</si>
  <si>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</si>
  <si>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</si>
  <si>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</si>
  <si>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</si>
  <si>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 ABRIL 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</si>
  <si>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</si>
  <si>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</si>
  <si>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</si>
  <si>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</si>
  <si>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</si>
  <si>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</si>
  <si>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</si>
  <si>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</si>
  <si>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</si>
  <si>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</si>
  <si>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</si>
  <si>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</si>
  <si>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</si>
  <si>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HATO MAYOR-SAMANA</t>
  </si>
  <si>
    <t>SEDE CENTRAL</t>
  </si>
  <si>
    <t>OBSERVACION 3</t>
  </si>
  <si>
    <t>Panoramica Entrega de Acreditaciones del Seguro SENASA en la SAMANA</t>
  </si>
  <si>
    <t>Departamento de Desarrollo Rural</t>
  </si>
  <si>
    <t>CONSOLIDADO MENSUAL REHABILITACIÓN DE CAMINOS</t>
  </si>
  <si>
    <t>MES : ABRIL  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</si>
  <si>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</si>
  <si>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</si>
  <si>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</si>
  <si>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</si>
  <si>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</si>
  <si>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</si>
  <si>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</si>
  <si>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Iguana/La cuaba</t>
  </si>
  <si>
    <t>Herradura</t>
  </si>
  <si>
    <t>Ruben Soto</t>
  </si>
  <si>
    <t>La laguna/Firme Rodriguez</t>
  </si>
  <si>
    <t>herradura</t>
  </si>
  <si>
    <t>Fany</t>
  </si>
  <si>
    <t>Rancho Arriba-Mahoma</t>
  </si>
  <si>
    <t>Carretero</t>
  </si>
  <si>
    <t>Los Sanchez</t>
  </si>
  <si>
    <t>Ayuntamiento Municipal</t>
  </si>
  <si>
    <t>Mata de café</t>
  </si>
  <si>
    <t>OBRAS PUBLICAS</t>
  </si>
  <si>
    <t>La Lomita</t>
  </si>
  <si>
    <t>La Jagua - Paso Bajito</t>
  </si>
  <si>
    <t xml:space="preserve">Firme Alto del Chivo </t>
  </si>
  <si>
    <t xml:space="preserve">Ministerio de Agricultura </t>
  </si>
  <si>
    <t>VALVERDE-DAJABON-SANTIAGO RODRIGUEZ</t>
  </si>
  <si>
    <t>La Campana - Vista Alegre</t>
  </si>
  <si>
    <t>Ayuntamiento de Paradero</t>
  </si>
  <si>
    <t>La Cumbre -- El 31</t>
  </si>
  <si>
    <t>Ayutamiento de Guananico</t>
  </si>
  <si>
    <t>SANTIAGO-PUERTO PLATA-ESPAILLAT</t>
  </si>
  <si>
    <t>El Cacique</t>
  </si>
  <si>
    <t>Vecinal</t>
  </si>
  <si>
    <t>AYUNTAMIENTO</t>
  </si>
  <si>
    <t>Arroyo Caña- Jamamu</t>
  </si>
  <si>
    <t>Camino carretero</t>
  </si>
  <si>
    <t>Ayuntamiento del Distrito Municipal</t>
  </si>
  <si>
    <t>Jamamu- Fundo Viejo</t>
  </si>
  <si>
    <t>Jamamu- Calimetal</t>
  </si>
  <si>
    <t>Jamamu- Los Lazos</t>
  </si>
  <si>
    <t>Tierra Colorada-Carrizal</t>
  </si>
  <si>
    <t>Camino Carretero</t>
  </si>
  <si>
    <t>EGHID</t>
  </si>
  <si>
    <t xml:space="preserve">Carrizal </t>
  </si>
  <si>
    <t>Calle Principal</t>
  </si>
  <si>
    <t>Ayuntamiento</t>
  </si>
  <si>
    <t>Carrizal- Rincon de Piedras</t>
  </si>
  <si>
    <t>Carretera Las Lagunas</t>
  </si>
  <si>
    <t>Tierra y Tosca</t>
  </si>
  <si>
    <t>La Yayita-Pedro Garcia</t>
  </si>
  <si>
    <t>Acero Estrella</t>
  </si>
  <si>
    <t>Arrollo Blanco</t>
  </si>
  <si>
    <t>MA/Ayuntamiento</t>
  </si>
  <si>
    <t>Los Guayuyos</t>
  </si>
  <si>
    <t>Higuereta</t>
  </si>
  <si>
    <t>El Catey</t>
  </si>
  <si>
    <t>Vista Alegre</t>
  </si>
  <si>
    <t>Agricultura</t>
  </si>
  <si>
    <t>BAHORUCO-INDEPEDENCIA</t>
  </si>
  <si>
    <t>Valentin el Jobo</t>
  </si>
  <si>
    <t>Camino vecinal</t>
  </si>
  <si>
    <t>Asociacion</t>
  </si>
  <si>
    <t>Los Aones, (La Rinconada)</t>
  </si>
  <si>
    <t>Cristino Lorenzo</t>
  </si>
  <si>
    <t>PERAVIA-OCOA</t>
  </si>
  <si>
    <t>SAMANA</t>
  </si>
  <si>
    <t>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</si>
</sst>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sz val="12"/>
      <color theme="1"/>
      <name val="Aptos Narrow"/>
      <family val="2"/>
      <charset val="1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8" tint="-0.49998474074526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0" fontId="30" fillId="0" borderId="0"/>
  </cellStyleXfs>
  <cellXfs count="390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64" fontId="7" fillId="0" borderId="4" xfId="2" applyNumberFormat="1" applyFont="1" applyBorder="1"/>
    <xf numFmtId="0" fontId="4" fillId="0" borderId="4" xfId="0" applyFont="1" applyBorder="1" applyAlignment="1">
      <alignment horizontal="center"/>
    </xf>
    <xf numFmtId="164" fontId="7" fillId="0" borderId="4" xfId="2" applyNumberFormat="1" applyFont="1" applyFill="1" applyBorder="1"/>
    <xf numFmtId="3" fontId="4" fillId="0" borderId="4" xfId="0" applyNumberFormat="1" applyFont="1" applyBorder="1" applyAlignment="1">
      <alignment horizontal="center"/>
    </xf>
    <xf numFmtId="164" fontId="7" fillId="0" borderId="4" xfId="2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164" fontId="4" fillId="9" borderId="4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2" fillId="0" borderId="0" xfId="0" applyFont="1"/>
    <xf numFmtId="0" fontId="15" fillId="11" borderId="14" xfId="0" applyFont="1" applyFill="1" applyBorder="1" applyAlignment="1">
      <alignment horizontal="center" vertical="center"/>
    </xf>
    <xf numFmtId="0" fontId="3" fillId="12" borderId="30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0" xfId="0" applyFont="1" applyFill="1" applyAlignment="1">
      <alignment horizontal="left" vertical="center" wrapText="1"/>
    </xf>
    <xf numFmtId="0" fontId="3" fillId="12" borderId="2" xfId="0" applyFont="1" applyFill="1" applyBorder="1" applyAlignment="1">
      <alignment horizontal="left" vertical="center" wrapText="1"/>
    </xf>
    <xf numFmtId="0" fontId="15" fillId="12" borderId="17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5" fillId="12" borderId="33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left"/>
    </xf>
    <xf numFmtId="0" fontId="3" fillId="12" borderId="34" xfId="0" applyFont="1" applyFill="1" applyBorder="1" applyAlignment="1">
      <alignment horizontal="left" wrapText="1"/>
    </xf>
    <xf numFmtId="0" fontId="3" fillId="0" borderId="35" xfId="0" applyFont="1" applyBorder="1" applyAlignment="1">
      <alignment horizontal="center"/>
    </xf>
    <xf numFmtId="0" fontId="15" fillId="11" borderId="24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left" wrapText="1"/>
    </xf>
    <xf numFmtId="0" fontId="3" fillId="0" borderId="24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9" fillId="13" borderId="8" xfId="0" applyFont="1" applyFill="1" applyBorder="1" applyAlignment="1">
      <alignment horizontal="right"/>
    </xf>
    <xf numFmtId="0" fontId="9" fillId="13" borderId="10" xfId="0" applyFont="1" applyFill="1" applyBorder="1" applyAlignment="1">
      <alignment horizontal="right"/>
    </xf>
    <xf numFmtId="164" fontId="16" fillId="13" borderId="8" xfId="1" applyNumberFormat="1" applyFont="1" applyFill="1" applyBorder="1" applyAlignment="1">
      <alignment horizontal="center" vertical="center"/>
    </xf>
    <xf numFmtId="164" fontId="16" fillId="13" borderId="32" xfId="1" applyNumberFormat="1" applyFont="1" applyFill="1" applyBorder="1" applyAlignment="1">
      <alignment horizontal="center"/>
    </xf>
    <xf numFmtId="164" fontId="16" fillId="13" borderId="9" xfId="1" applyNumberFormat="1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16" fillId="0" borderId="0" xfId="1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18" fillId="0" borderId="0" xfId="0" applyFont="1"/>
    <xf numFmtId="0" fontId="11" fillId="0" borderId="0" xfId="0" applyFont="1" applyAlignment="1">
      <alignment horizontal="center"/>
    </xf>
    <xf numFmtId="0" fontId="13" fillId="14" borderId="4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16" borderId="4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16" borderId="7" xfId="0" applyFont="1" applyFill="1" applyBorder="1" applyAlignment="1">
      <alignment horizontal="center" vertical="center" wrapText="1"/>
    </xf>
    <xf numFmtId="0" fontId="2" fillId="12" borderId="1" xfId="0" applyFont="1" applyFill="1" applyBorder="1"/>
    <xf numFmtId="164" fontId="23" fillId="0" borderId="14" xfId="1" applyNumberFormat="1" applyFont="1" applyBorder="1" applyAlignment="1">
      <alignment horizontal="right" vertical="center"/>
    </xf>
    <xf numFmtId="164" fontId="23" fillId="0" borderId="2" xfId="1" applyNumberFormat="1" applyFont="1" applyBorder="1" applyAlignment="1">
      <alignment horizontal="right" vertical="center"/>
    </xf>
    <xf numFmtId="164" fontId="23" fillId="0" borderId="14" xfId="1" applyNumberFormat="1" applyFont="1" applyBorder="1"/>
    <xf numFmtId="4" fontId="23" fillId="0" borderId="2" xfId="0" applyNumberFormat="1" applyFont="1" applyBorder="1" applyAlignment="1">
      <alignment horizontal="right" vertical="center"/>
    </xf>
    <xf numFmtId="4" fontId="23" fillId="0" borderId="14" xfId="0" applyNumberFormat="1" applyFont="1" applyBorder="1"/>
    <xf numFmtId="4" fontId="23" fillId="0" borderId="2" xfId="0" applyNumberFormat="1" applyFont="1" applyBorder="1"/>
    <xf numFmtId="4" fontId="24" fillId="0" borderId="14" xfId="0" applyNumberFormat="1" applyFont="1" applyBorder="1"/>
    <xf numFmtId="2" fontId="0" fillId="0" borderId="2" xfId="0" applyNumberFormat="1" applyBorder="1"/>
    <xf numFmtId="4" fontId="0" fillId="0" borderId="14" xfId="0" applyNumberFormat="1" applyBorder="1"/>
    <xf numFmtId="4" fontId="0" fillId="0" borderId="2" xfId="0" applyNumberFormat="1" applyBorder="1"/>
    <xf numFmtId="2" fontId="0" fillId="0" borderId="14" xfId="0" applyNumberFormat="1" applyBorder="1"/>
    <xf numFmtId="4" fontId="2" fillId="0" borderId="14" xfId="0" applyNumberFormat="1" applyFont="1" applyBorder="1"/>
    <xf numFmtId="164" fontId="23" fillId="0" borderId="17" xfId="1" applyNumberFormat="1" applyFont="1" applyBorder="1" applyAlignment="1">
      <alignment horizontal="right" vertical="center"/>
    </xf>
    <xf numFmtId="39" fontId="23" fillId="0" borderId="2" xfId="1" applyNumberFormat="1" applyFont="1" applyBorder="1" applyAlignment="1">
      <alignment horizontal="right" vertical="center"/>
    </xf>
    <xf numFmtId="39" fontId="23" fillId="0" borderId="17" xfId="1" applyNumberFormat="1" applyFont="1" applyBorder="1"/>
    <xf numFmtId="4" fontId="23" fillId="0" borderId="17" xfId="0" applyNumberFormat="1" applyFont="1" applyBorder="1"/>
    <xf numFmtId="4" fontId="24" fillId="0" borderId="17" xfId="0" applyNumberFormat="1" applyFont="1" applyBorder="1"/>
    <xf numFmtId="0" fontId="0" fillId="0" borderId="2" xfId="0" applyBorder="1"/>
    <xf numFmtId="2" fontId="0" fillId="0" borderId="17" xfId="0" applyNumberFormat="1" applyBorder="1"/>
    <xf numFmtId="4" fontId="0" fillId="0" borderId="17" xfId="0" applyNumberFormat="1" applyBorder="1"/>
    <xf numFmtId="4" fontId="2" fillId="0" borderId="17" xfId="0" applyNumberFormat="1" applyFont="1" applyBorder="1"/>
    <xf numFmtId="39" fontId="23" fillId="0" borderId="17" xfId="1" applyNumberFormat="1" applyFont="1" applyBorder="1" applyAlignment="1">
      <alignment horizontal="right" vertical="center"/>
    </xf>
    <xf numFmtId="0" fontId="0" fillId="0" borderId="17" xfId="0" applyBorder="1"/>
    <xf numFmtId="0" fontId="18" fillId="0" borderId="2" xfId="0" applyFont="1" applyBorder="1"/>
    <xf numFmtId="164" fontId="23" fillId="0" borderId="17" xfId="1" applyNumberFormat="1" applyFont="1" applyBorder="1" applyAlignment="1">
      <alignment horizontal="right"/>
    </xf>
    <xf numFmtId="39" fontId="23" fillId="0" borderId="2" xfId="1" applyNumberFormat="1" applyFont="1" applyBorder="1" applyAlignment="1">
      <alignment horizontal="right"/>
    </xf>
    <xf numFmtId="0" fontId="25" fillId="12" borderId="1" xfId="0" applyFont="1" applyFill="1" applyBorder="1"/>
    <xf numFmtId="164" fontId="23" fillId="0" borderId="17" xfId="1" applyNumberFormat="1" applyFont="1" applyFill="1" applyBorder="1"/>
    <xf numFmtId="164" fontId="23" fillId="0" borderId="2" xfId="1" applyNumberFormat="1" applyFont="1" applyBorder="1" applyAlignment="1">
      <alignment horizontal="right"/>
    </xf>
    <xf numFmtId="164" fontId="23" fillId="0" borderId="17" xfId="1" applyNumberFormat="1" applyFont="1" applyBorder="1"/>
    <xf numFmtId="4" fontId="18" fillId="0" borderId="2" xfId="0" applyNumberFormat="1" applyFont="1" applyBorder="1"/>
    <xf numFmtId="4" fontId="18" fillId="0" borderId="17" xfId="0" applyNumberFormat="1" applyFont="1" applyBorder="1"/>
    <xf numFmtId="4" fontId="18" fillId="12" borderId="17" xfId="0" applyNumberFormat="1" applyFont="1" applyFill="1" applyBorder="1"/>
    <xf numFmtId="2" fontId="18" fillId="0" borderId="17" xfId="0" applyNumberFormat="1" applyFont="1" applyBorder="1"/>
    <xf numFmtId="164" fontId="26" fillId="0" borderId="17" xfId="1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2" fontId="18" fillId="0" borderId="2" xfId="0" applyNumberFormat="1" applyFont="1" applyBorder="1"/>
    <xf numFmtId="0" fontId="2" fillId="12" borderId="1" xfId="0" applyFont="1" applyFill="1" applyBorder="1" applyAlignment="1">
      <alignment vertical="center" wrapText="1"/>
    </xf>
    <xf numFmtId="164" fontId="23" fillId="0" borderId="17" xfId="1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4" fontId="24" fillId="0" borderId="17" xfId="0" applyNumberFormat="1" applyFont="1" applyBorder="1" applyAlignment="1">
      <alignment vertical="center"/>
    </xf>
    <xf numFmtId="0" fontId="10" fillId="0" borderId="0" xfId="0" applyFont="1"/>
    <xf numFmtId="0" fontId="2" fillId="12" borderId="39" xfId="0" applyFont="1" applyFill="1" applyBorder="1"/>
    <xf numFmtId="164" fontId="23" fillId="0" borderId="24" xfId="1" applyNumberFormat="1" applyFont="1" applyBorder="1" applyAlignment="1">
      <alignment horizontal="right"/>
    </xf>
    <xf numFmtId="164" fontId="23" fillId="0" borderId="34" xfId="1" applyNumberFormat="1" applyFont="1" applyBorder="1" applyAlignment="1">
      <alignment horizontal="right"/>
    </xf>
    <xf numFmtId="164" fontId="23" fillId="0" borderId="24" xfId="1" applyNumberFormat="1" applyFont="1" applyBorder="1"/>
    <xf numFmtId="4" fontId="23" fillId="0" borderId="34" xfId="0" applyNumberFormat="1" applyFont="1" applyBorder="1" applyAlignment="1">
      <alignment horizontal="right" vertical="center"/>
    </xf>
    <xf numFmtId="4" fontId="23" fillId="0" borderId="24" xfId="0" applyNumberFormat="1" applyFont="1" applyBorder="1"/>
    <xf numFmtId="4" fontId="23" fillId="0" borderId="34" xfId="0" applyNumberFormat="1" applyFont="1" applyBorder="1"/>
    <xf numFmtId="4" fontId="24" fillId="0" borderId="33" xfId="0" applyNumberFormat="1" applyFont="1" applyBorder="1"/>
    <xf numFmtId="2" fontId="0" fillId="0" borderId="34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2" fontId="0" fillId="0" borderId="33" xfId="0" applyNumberFormat="1" applyBorder="1"/>
    <xf numFmtId="4" fontId="2" fillId="0" borderId="33" xfId="0" applyNumberFormat="1" applyFont="1" applyBorder="1"/>
    <xf numFmtId="0" fontId="25" fillId="0" borderId="0" xfId="0" applyFont="1"/>
    <xf numFmtId="0" fontId="25" fillId="3" borderId="32" xfId="0" applyFont="1" applyFill="1" applyBorder="1" applyAlignment="1">
      <alignment horizontal="right" vertical="center"/>
    </xf>
    <xf numFmtId="164" fontId="11" fillId="3" borderId="26" xfId="1" applyNumberFormat="1" applyFont="1" applyFill="1" applyBorder="1"/>
    <xf numFmtId="164" fontId="11" fillId="3" borderId="32" xfId="1" applyNumberFormat="1" applyFont="1" applyFill="1" applyBorder="1"/>
    <xf numFmtId="4" fontId="11" fillId="3" borderId="32" xfId="0" applyNumberFormat="1" applyFont="1" applyFill="1" applyBorder="1"/>
    <xf numFmtId="4" fontId="11" fillId="3" borderId="8" xfId="0" applyNumberFormat="1" applyFont="1" applyFill="1" applyBorder="1"/>
    <xf numFmtId="4" fontId="11" fillId="3" borderId="40" xfId="0" applyNumberFormat="1" applyFont="1" applyFill="1" applyBorder="1"/>
    <xf numFmtId="4" fontId="11" fillId="3" borderId="38" xfId="0" applyNumberFormat="1" applyFont="1" applyFill="1" applyBorder="1"/>
    <xf numFmtId="4" fontId="11" fillId="3" borderId="41" xfId="0" applyNumberFormat="1" applyFont="1" applyFill="1" applyBorder="1"/>
    <xf numFmtId="4" fontId="11" fillId="3" borderId="9" xfId="0" applyNumberFormat="1" applyFont="1" applyFill="1" applyBorder="1"/>
    <xf numFmtId="4" fontId="28" fillId="3" borderId="32" xfId="0" applyNumberFormat="1" applyFont="1" applyFill="1" applyBorder="1"/>
    <xf numFmtId="14" fontId="11" fillId="0" borderId="0" xfId="0" applyNumberFormat="1" applyFont="1" applyAlignment="1">
      <alignment vertical="center"/>
    </xf>
    <xf numFmtId="43" fontId="11" fillId="0" borderId="0" xfId="1" applyFont="1" applyAlignment="1">
      <alignment vertical="center"/>
    </xf>
    <xf numFmtId="0" fontId="11" fillId="0" borderId="0" xfId="0" applyFont="1"/>
    <xf numFmtId="0" fontId="29" fillId="0" borderId="0" xfId="0" applyFont="1"/>
    <xf numFmtId="43" fontId="0" fillId="0" borderId="0" xfId="0" applyNumberFormat="1"/>
    <xf numFmtId="4" fontId="0" fillId="0" borderId="0" xfId="0" applyNumberFormat="1"/>
    <xf numFmtId="17" fontId="5" fillId="0" borderId="26" xfId="3" applyNumberFormat="1" applyFont="1" applyBorder="1" applyAlignment="1">
      <alignment horizontal="left"/>
    </xf>
    <xf numFmtId="0" fontId="13" fillId="0" borderId="26" xfId="0" applyFont="1" applyBorder="1"/>
    <xf numFmtId="0" fontId="0" fillId="0" borderId="4" xfId="0" applyBorder="1"/>
    <xf numFmtId="0" fontId="11" fillId="17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center" vertical="center"/>
    </xf>
    <xf numFmtId="0" fontId="11" fillId="18" borderId="4" xfId="3" applyFont="1" applyFill="1" applyBorder="1" applyAlignment="1">
      <alignment horizontal="center" vertical="center"/>
    </xf>
    <xf numFmtId="0" fontId="11" fillId="17" borderId="4" xfId="3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17" borderId="4" xfId="3" applyFont="1" applyFill="1" applyBorder="1" applyAlignment="1">
      <alignment vertical="center"/>
    </xf>
    <xf numFmtId="0" fontId="11" fillId="17" borderId="4" xfId="0" applyFont="1" applyFill="1" applyBorder="1" applyAlignment="1">
      <alignment horizontal="center" wrapText="1"/>
    </xf>
    <xf numFmtId="0" fontId="7" fillId="0" borderId="4" xfId="0" applyFont="1" applyBorder="1"/>
    <xf numFmtId="0" fontId="24" fillId="12" borderId="4" xfId="0" applyFont="1" applyFill="1" applyBorder="1"/>
    <xf numFmtId="0" fontId="4" fillId="0" borderId="4" xfId="0" applyFont="1" applyBorder="1"/>
    <xf numFmtId="164" fontId="31" fillId="0" borderId="4" xfId="1" applyNumberFormat="1" applyFont="1" applyBorder="1"/>
    <xf numFmtId="164" fontId="13" fillId="0" borderId="0" xfId="1" applyNumberFormat="1" applyFont="1"/>
    <xf numFmtId="164" fontId="13" fillId="0" borderId="4" xfId="1" applyNumberFormat="1" applyFont="1" applyBorder="1"/>
    <xf numFmtId="0" fontId="4" fillId="0" borderId="0" xfId="0" applyFont="1" applyAlignment="1">
      <alignment horizontal="center"/>
    </xf>
    <xf numFmtId="17" fontId="3" fillId="0" borderId="0" xfId="0" applyNumberFormat="1" applyFont="1"/>
    <xf numFmtId="0" fontId="11" fillId="0" borderId="4" xfId="0" applyFont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4" fillId="19" borderId="4" xfId="0" applyFont="1" applyFill="1" applyBorder="1" applyAlignment="1">
      <alignment horizontal="center"/>
    </xf>
    <xf numFmtId="0" fontId="24" fillId="17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0" fontId="11" fillId="12" borderId="4" xfId="3" applyFont="1" applyFill="1" applyBorder="1" applyAlignment="1">
      <alignment horizontal="right" vertical="center"/>
    </xf>
    <xf numFmtId="0" fontId="24" fillId="12" borderId="4" xfId="3" applyFont="1" applyFill="1" applyBorder="1" applyAlignment="1">
      <alignment horizontal="right"/>
    </xf>
    <xf numFmtId="0" fontId="13" fillId="20" borderId="4" xfId="0" applyFont="1" applyFill="1" applyBorder="1"/>
    <xf numFmtId="1" fontId="32" fillId="20" borderId="4" xfId="0" applyNumberFormat="1" applyFont="1" applyFill="1" applyBorder="1"/>
    <xf numFmtId="0" fontId="1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30" fillId="0" borderId="5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3" fontId="30" fillId="0" borderId="4" xfId="1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3" fontId="33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7" fontId="13" fillId="0" borderId="4" xfId="0" applyNumberFormat="1" applyFont="1" applyBorder="1"/>
    <xf numFmtId="0" fontId="7" fillId="0" borderId="5" xfId="0" applyFont="1" applyBorder="1" applyAlignment="1">
      <alignment horizontal="center" vertical="center"/>
    </xf>
    <xf numFmtId="0" fontId="35" fillId="21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7" fillId="22" borderId="4" xfId="3" applyFont="1" applyFill="1" applyBorder="1" applyAlignment="1">
      <alignment horizontal="center" vertical="center"/>
    </xf>
    <xf numFmtId="0" fontId="37" fillId="23" borderId="4" xfId="3" applyFont="1" applyFill="1" applyBorder="1" applyAlignment="1">
      <alignment horizontal="center" vertical="center"/>
    </xf>
    <xf numFmtId="0" fontId="37" fillId="24" borderId="4" xfId="3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4" fontId="38" fillId="0" borderId="4" xfId="4" applyNumberFormat="1" applyFont="1" applyFill="1" applyBorder="1" applyAlignment="1">
      <alignment horizontal="right"/>
    </xf>
    <xf numFmtId="164" fontId="38" fillId="0" borderId="4" xfId="4" applyNumberFormat="1" applyFont="1" applyFill="1" applyBorder="1" applyAlignment="1">
      <alignment horizontal="center"/>
    </xf>
    <xf numFmtId="0" fontId="39" fillId="25" borderId="4" xfId="3" applyFont="1" applyFill="1" applyBorder="1" applyAlignment="1">
      <alignment horizontal="left"/>
    </xf>
    <xf numFmtId="0" fontId="19" fillId="0" borderId="4" xfId="0" applyFont="1" applyBorder="1" applyAlignment="1">
      <alignment vertical="center" wrapText="1"/>
    </xf>
    <xf numFmtId="164" fontId="40" fillId="0" borderId="4" xfId="4" applyNumberFormat="1" applyFont="1" applyFill="1" applyBorder="1" applyAlignment="1">
      <alignment horizontal="right"/>
    </xf>
    <xf numFmtId="0" fontId="39" fillId="0" borderId="4" xfId="3" applyFont="1" applyBorder="1" applyAlignment="1">
      <alignment horizontal="left"/>
    </xf>
    <xf numFmtId="164" fontId="34" fillId="0" borderId="4" xfId="4" applyNumberFormat="1" applyFont="1" applyFill="1" applyBorder="1" applyAlignment="1">
      <alignment horizontal="right"/>
    </xf>
    <xf numFmtId="0" fontId="10" fillId="0" borderId="4" xfId="0" applyFont="1" applyBorder="1"/>
    <xf numFmtId="0" fontId="15" fillId="26" borderId="4" xfId="0" applyFont="1" applyFill="1" applyBorder="1"/>
    <xf numFmtId="164" fontId="41" fillId="0" borderId="4" xfId="4" applyNumberFormat="1" applyFont="1" applyFill="1" applyBorder="1" applyAlignment="1">
      <alignment horizontal="right"/>
    </xf>
    <xf numFmtId="164" fontId="41" fillId="26" borderId="4" xfId="4" applyNumberFormat="1" applyFont="1" applyFill="1" applyBorder="1" applyAlignment="1">
      <alignment horizontal="right"/>
    </xf>
    <xf numFmtId="164" fontId="37" fillId="0" borderId="4" xfId="4" applyNumberFormat="1" applyFont="1" applyFill="1" applyBorder="1"/>
    <xf numFmtId="164" fontId="15" fillId="0" borderId="4" xfId="4" applyNumberFormat="1" applyFont="1" applyFill="1" applyBorder="1"/>
    <xf numFmtId="164" fontId="42" fillId="26" borderId="4" xfId="4" applyNumberFormat="1" applyFont="1" applyFill="1" applyBorder="1" applyAlignment="1">
      <alignment horizontal="right"/>
    </xf>
    <xf numFmtId="0" fontId="0" fillId="0" borderId="21" xfId="0" applyBorder="1"/>
    <xf numFmtId="0" fontId="0" fillId="0" borderId="26" xfId="0" applyBorder="1"/>
    <xf numFmtId="0" fontId="0" fillId="0" borderId="42" xfId="0" applyBorder="1"/>
    <xf numFmtId="0" fontId="3" fillId="29" borderId="0" xfId="0" applyFont="1" applyFill="1" applyAlignment="1">
      <alignment horizontal="center"/>
    </xf>
    <xf numFmtId="0" fontId="12" fillId="30" borderId="1" xfId="0" applyFont="1" applyFill="1" applyBorder="1" applyAlignment="1">
      <alignment horizontal="center"/>
    </xf>
    <xf numFmtId="0" fontId="12" fillId="30" borderId="2" xfId="0" applyFont="1" applyFill="1" applyBorder="1" applyAlignment="1">
      <alignment horizontal="center"/>
    </xf>
    <xf numFmtId="0" fontId="12" fillId="30" borderId="3" xfId="0" applyFont="1" applyFill="1" applyBorder="1" applyAlignment="1">
      <alignment horizontal="center"/>
    </xf>
    <xf numFmtId="0" fontId="11" fillId="30" borderId="1" xfId="0" applyFont="1" applyFill="1" applyBorder="1" applyAlignment="1">
      <alignment horizontal="center"/>
    </xf>
    <xf numFmtId="0" fontId="11" fillId="30" borderId="2" xfId="0" applyFont="1" applyFill="1" applyBorder="1" applyAlignment="1">
      <alignment horizontal="center"/>
    </xf>
    <xf numFmtId="0" fontId="11" fillId="30" borderId="3" xfId="0" applyFont="1" applyFill="1" applyBorder="1" applyAlignment="1">
      <alignment horizontal="center"/>
    </xf>
    <xf numFmtId="0" fontId="14" fillId="27" borderId="7" xfId="0" applyFont="1" applyFill="1" applyBorder="1" applyAlignment="1">
      <alignment horizontal="center" vertical="center"/>
    </xf>
    <xf numFmtId="0" fontId="19" fillId="27" borderId="7" xfId="0" applyFont="1" applyFill="1" applyBorder="1" applyAlignment="1">
      <alignment horizontal="center" vertical="center"/>
    </xf>
    <xf numFmtId="0" fontId="19" fillId="27" borderId="7" xfId="0" applyFont="1" applyFill="1" applyBorder="1" applyAlignment="1">
      <alignment horizontal="center" vertical="center" wrapText="1"/>
    </xf>
    <xf numFmtId="0" fontId="9" fillId="27" borderId="7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/>
    </xf>
    <xf numFmtId="0" fontId="45" fillId="0" borderId="7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/>
    </xf>
    <xf numFmtId="0" fontId="43" fillId="26" borderId="7" xfId="0" applyFont="1" applyFill="1" applyBorder="1" applyAlignment="1">
      <alignment horizontal="center" vertical="center"/>
    </xf>
    <xf numFmtId="0" fontId="4" fillId="2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3" fillId="2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5" fillId="26" borderId="4" xfId="0" applyFont="1" applyFill="1" applyBorder="1" applyAlignment="1">
      <alignment horizontal="center" vertical="center"/>
    </xf>
    <xf numFmtId="0" fontId="45" fillId="27" borderId="4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horizontal="center" vertical="center"/>
    </xf>
    <xf numFmtId="0" fontId="43" fillId="12" borderId="4" xfId="0" applyFont="1" applyFill="1" applyBorder="1" applyAlignment="1">
      <alignment horizontal="center" wrapText="1"/>
    </xf>
    <xf numFmtId="1" fontId="43" fillId="12" borderId="7" xfId="0" applyNumberFormat="1" applyFont="1" applyFill="1" applyBorder="1" applyAlignment="1">
      <alignment horizontal="center" wrapText="1"/>
    </xf>
    <xf numFmtId="0" fontId="45" fillId="12" borderId="4" xfId="0" applyFont="1" applyFill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12" borderId="4" xfId="0" applyFont="1" applyFill="1" applyBorder="1" applyAlignment="1">
      <alignment horizontal="center" wrapText="1"/>
    </xf>
    <xf numFmtId="3" fontId="4" fillId="0" borderId="7" xfId="0" applyNumberFormat="1" applyFont="1" applyBorder="1" applyAlignment="1">
      <alignment horizontal="center"/>
    </xf>
    <xf numFmtId="0" fontId="43" fillId="12" borderId="4" xfId="0" applyFont="1" applyFill="1" applyBorder="1" applyAlignment="1">
      <alignment horizontal="center" vertical="center" wrapText="1"/>
    </xf>
    <xf numFmtId="0" fontId="45" fillId="31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12" borderId="4" xfId="0" applyFont="1" applyFill="1" applyBorder="1" applyAlignment="1">
      <alignment horizontal="center" vertical="center" wrapText="1"/>
    </xf>
    <xf numFmtId="0" fontId="19" fillId="27" borderId="4" xfId="0" applyFont="1" applyFill="1" applyBorder="1" applyAlignment="1">
      <alignment vertical="center"/>
    </xf>
    <xf numFmtId="0" fontId="45" fillId="27" borderId="4" xfId="0" applyFont="1" applyFill="1" applyBorder="1" applyAlignment="1">
      <alignment horizontal="center" vertical="center" wrapText="1"/>
    </xf>
    <xf numFmtId="0" fontId="43" fillId="0" borderId="4" xfId="5" applyFont="1" applyBorder="1" applyAlignment="1">
      <alignment horizontal="center"/>
    </xf>
    <xf numFmtId="0" fontId="43" fillId="0" borderId="4" xfId="5" applyFont="1" applyBorder="1" applyAlignment="1">
      <alignment horizontal="center" vertical="center"/>
    </xf>
    <xf numFmtId="0" fontId="43" fillId="12" borderId="4" xfId="5" applyFont="1" applyFill="1" applyBorder="1" applyAlignment="1">
      <alignment horizontal="center" vertical="center"/>
    </xf>
    <xf numFmtId="0" fontId="43" fillId="0" borderId="4" xfId="5" applyFont="1" applyBorder="1" applyAlignment="1">
      <alignment horizontal="center" wrapText="1"/>
    </xf>
    <xf numFmtId="0" fontId="43" fillId="0" borderId="4" xfId="0" applyFont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46" fillId="26" borderId="4" xfId="0" applyFont="1" applyFill="1" applyBorder="1" applyAlignment="1">
      <alignment horizontal="center" vertical="center"/>
    </xf>
    <xf numFmtId="0" fontId="43" fillId="26" borderId="4" xfId="5" applyFont="1" applyFill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 shrinkToFit="1"/>
    </xf>
    <xf numFmtId="0" fontId="43" fillId="27" borderId="4" xfId="0" applyFont="1" applyFill="1" applyBorder="1" applyAlignment="1">
      <alignment horizontal="center" vertical="center"/>
    </xf>
    <xf numFmtId="0" fontId="43" fillId="27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20" xfId="0" applyBorder="1"/>
    <xf numFmtId="0" fontId="4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vertical="center"/>
    </xf>
    <xf numFmtId="0" fontId="17" fillId="30" borderId="4" xfId="0" applyFont="1" applyFill="1" applyBorder="1"/>
    <xf numFmtId="0" fontId="31" fillId="30" borderId="4" xfId="0" applyFont="1" applyFill="1" applyBorder="1" applyAlignment="1">
      <alignment horizontal="left"/>
    </xf>
    <xf numFmtId="0" fontId="47" fillId="30" borderId="4" xfId="1" applyNumberFormat="1" applyFont="1" applyFill="1" applyBorder="1" applyAlignment="1">
      <alignment horizontal="center" vertical="center"/>
    </xf>
    <xf numFmtId="0" fontId="48" fillId="30" borderId="4" xfId="1" applyNumberFormat="1" applyFont="1" applyFill="1" applyBorder="1" applyAlignment="1">
      <alignment horizontal="center" vertical="center"/>
    </xf>
    <xf numFmtId="0" fontId="0" fillId="28" borderId="0" xfId="0" applyFill="1"/>
    <xf numFmtId="3" fontId="4" fillId="27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4" fillId="9" borderId="4" xfId="0" applyNumberFormat="1" applyFont="1" applyFill="1" applyBorder="1" applyAlignment="1">
      <alignment horizontal="right"/>
    </xf>
    <xf numFmtId="3" fontId="4" fillId="9" borderId="7" xfId="0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3" fillId="10" borderId="25" xfId="0" applyFont="1" applyFill="1" applyBorder="1" applyAlignment="1">
      <alignment horizontal="right"/>
    </xf>
    <xf numFmtId="3" fontId="11" fillId="10" borderId="12" xfId="0" applyNumberFormat="1" applyFont="1" applyFill="1" applyBorder="1" applyAlignment="1">
      <alignment horizontal="right"/>
    </xf>
    <xf numFmtId="0" fontId="3" fillId="10" borderId="26" xfId="0" applyFont="1" applyFill="1" applyBorder="1" applyAlignment="1">
      <alignment horizontal="right"/>
    </xf>
    <xf numFmtId="0" fontId="3" fillId="10" borderId="27" xfId="0" applyFont="1" applyFill="1" applyBorder="1" applyAlignment="1">
      <alignment horizontal="right"/>
    </xf>
    <xf numFmtId="0" fontId="3" fillId="10" borderId="28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0" fillId="0" borderId="18" xfId="0" applyBorder="1" applyAlignment="1">
      <alignment horizontal="right"/>
    </xf>
    <xf numFmtId="1" fontId="0" fillId="0" borderId="11" xfId="0" applyNumberFormat="1" applyBorder="1" applyAlignment="1">
      <alignment horizontal="right"/>
    </xf>
    <xf numFmtId="0" fontId="3" fillId="10" borderId="4" xfId="0" applyFont="1" applyFill="1" applyBorder="1" applyAlignment="1">
      <alignment horizontal="right"/>
    </xf>
    <xf numFmtId="0" fontId="4" fillId="10" borderId="11" xfId="0" applyFont="1" applyFill="1" applyBorder="1" applyAlignment="1">
      <alignment horizontal="right"/>
    </xf>
    <xf numFmtId="0" fontId="4" fillId="10" borderId="12" xfId="0" applyFont="1" applyFill="1" applyBorder="1" applyAlignment="1">
      <alignment horizontal="right"/>
    </xf>
    <xf numFmtId="164" fontId="10" fillId="0" borderId="11" xfId="1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right"/>
    </xf>
    <xf numFmtId="164" fontId="10" fillId="0" borderId="12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3" fillId="10" borderId="4" xfId="1" applyNumberFormat="1" applyFont="1" applyFill="1" applyBorder="1" applyAlignment="1">
      <alignment horizontal="right"/>
    </xf>
  </cellXfs>
  <cellStyles count="6">
    <cellStyle name="Millares" xfId="1" builtinId="3"/>
    <cellStyle name="Millares 2" xfId="2" xr:uid="{F699EE2B-C483-49FB-A4BB-E05BDCF1350D}"/>
    <cellStyle name="Millares 5" xfId="4" xr:uid="{605D89E6-A4BF-4B0A-BA5C-1BFB134A7E10}"/>
    <cellStyle name="Normal" xfId="0" builtinId="0"/>
    <cellStyle name="Normal 2" xfId="5" xr:uid="{A9356A85-0C9E-4BF5-8164-4BDA7FDBB0C8}"/>
    <cellStyle name="Normal 5 2" xfId="3" xr:uid="{1A96027A-8DBA-45E7-AE20-EE7BF6101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461743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ADC2BA3-43FA-4981-B455-6B07DCF90E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93A5999-7618-4169-AAA5-F309757A6C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680" y="0"/>
          <a:ext cx="3170026" cy="487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4</xdr:col>
      <xdr:colOff>2405568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6AD69-8A6B-443E-B542-386A1E0449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59" y="231518"/>
          <a:ext cx="3335209" cy="812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68580</xdr:rowOff>
    </xdr:from>
    <xdr:to>
      <xdr:col>6</xdr:col>
      <xdr:colOff>68580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0E4D5-DB4E-466F-B1EA-624815C30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68580"/>
          <a:ext cx="2804160" cy="617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60960</xdr:rowOff>
    </xdr:from>
    <xdr:to>
      <xdr:col>15</xdr:col>
      <xdr:colOff>295315</xdr:colOff>
      <xdr:row>3</xdr:row>
      <xdr:rowOff>3080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4A41C2-73C9-4D00-99AA-3A4E7783BA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6680" y="6096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73018-AED9-4357-A021-1EEC27E4A5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8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1</xdr:row>
      <xdr:rowOff>0</xdr:rowOff>
    </xdr:from>
    <xdr:to>
      <xdr:col>1</xdr:col>
      <xdr:colOff>2916595</xdr:colOff>
      <xdr:row>2</xdr:row>
      <xdr:rowOff>185960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AAB06-F8EA-4B63-BEB9-8923126837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" y="1828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487680</xdr:colOff>
      <xdr:row>0</xdr:row>
      <xdr:rowOff>137160</xdr:rowOff>
    </xdr:from>
    <xdr:to>
      <xdr:col>14</xdr:col>
      <xdr:colOff>533400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4F36DF4-14E4-4FB2-9B34-8663AA9A9E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54CD63D1-6A6A-4FC6-81BC-9681AFE9167A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11333495-E3D7-45F2-B9D7-7AF99C4379AF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45E7803-F0AC-424B-84CF-FF3C090B19BF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3DFDED7C-FF7C-4BA2-95EB-A02F4770CC61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5494DF69-4DDB-471A-B39F-9CD914BF4EC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347D3C9D-898E-45CD-BCE3-DA5351E2540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E4C12F66-3C46-42B1-9D7C-54689C03324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12FD33DB-D71B-48D8-9C21-F6F332DD086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918EC2B2-DB60-4884-BFAB-788FFF67911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F5D0FD0C-E26D-4144-BFD8-0369649FFA3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5D242A7A-4091-4FFD-A6DC-12998E5A1531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D7816B07-F602-4B05-B524-92B89386E0E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43F37666-01D2-48F9-B2E8-6489902D789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E7303D87-216D-428B-85A8-B830D8F4983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79343DCC-EA0E-4652-AF4A-5C52F37CC62B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D4F8EBC4-315E-467F-A37E-1365EE3CEBA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75DDB529-E69B-46AC-84F6-ED543A67F5F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792A3C4-FA74-4834-99E2-0268EF3DFBD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0A7D3BFC-20F0-49DE-A2F8-AF0861E7382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2A03D992-A515-4542-A1BC-C26FCE386195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8C3717C5-4C52-4515-89E3-8E3E7684EA4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F4DBA56F-6F2B-4A7F-9296-8CFFDF66DE3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C9DF9C06-C17B-4961-9DB3-1451F5C7DEA2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94864B6E-E711-474F-BFBE-E240D8B4537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D800D61-E49F-4B2A-B01A-E69EFF4C3AB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3CE06DF6-3D36-45ED-9B1B-AA5BCFD4D6FA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1AA5C6C-3566-4D74-B759-BBE27EE946D6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A5D3D526-6C34-4891-8DA0-DE1745993542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10262309-267D-492E-898C-043FFE3967A9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FC93740A-BA3A-452E-9480-5049ED22B6C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3EFB9824-F4F6-4130-A1A5-799B6B3E7995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102E9F53-284E-4DB3-977F-22BC6B332F6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246E7E42-2B05-40CC-8094-0D7F30707BB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BFBB1A8-EFA3-4912-8DD3-333D7BC5507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D550A00-5BA4-4438-9C4B-247284BFB4C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9BDB0A83-1130-4022-B318-FFBD1E41664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EC38B33F-E201-4D63-BD4E-0BEAC4B2394B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3F1CEC0A-832C-4476-81A2-B1FF0E9B4CA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DD148B08-2882-4C0A-9ADE-77A3ED879CD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8CC82B24-99A4-43DE-BC5B-B25BD5C2643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20D055F9-13C9-47C0-9CB2-FBD085A043B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C4B6AC88-1A65-4D54-A12B-379BD049CB4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CDABF33-1075-4AC6-9951-0962078928A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A3294EE-2AAA-4E0A-AF5D-D08A5FBD4F0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AC32B005-13CC-4E1E-BC71-DE05A74DBB8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08AA9AE1-5F8F-4F92-8B8E-1945933BEC9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60B95F3F-4DB7-402A-9674-52956DC2134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1F36503D-6576-4C9B-99A1-24D191C32E2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4809DCD1-9E7B-4652-A1AA-03679AE9E517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2DBD11C4-01F7-48F6-8D4E-7E7851481B0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BFEC22B0-4946-4385-AA90-27B74738A83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0E722F1F-A8F9-4E84-BEBE-7BC164BE408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FF5E976C-8F2C-41DD-8844-F4BC56D289E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BF66F358-18C0-434D-9D3E-C30B7482173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31A592CD-A51E-4AE1-9765-936D1A6FACF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57DF24EB-DB42-43DA-9DD3-CABF00BE960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77703FA2-73CE-410F-8FB0-B3ECDC5BE22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A6A07332-392C-4562-8383-72B2CE18F4C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D154CBCB-A06D-483C-9C63-7C00323AF46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4C6D73D8-C0A3-48EE-A34F-CC361ED806BB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2436F821-4C4B-43A0-A2F8-9DAB5FCD20C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50D4D560-84D2-4D65-B186-4F4C7063E4E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D71C1C02-0941-4DEB-A1C1-04777220E98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ADB0DE51-85E6-4677-B2F5-4735FDC83F4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D00591AA-84B7-447F-AE41-3D3C7CDC4BEB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A65660A3-23CE-4360-8FC3-CA6C32F0B5F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8E1BAD19-5941-46DA-A041-953FD98CDA6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E663E886-7BD4-49EF-9DC3-1BF8D3D3D8F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1973905A-53B4-4C53-8BB9-CFB4E37A2B4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3DE7E22A-6032-4D87-B295-7AFE109D95C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8BCC6737-11C5-49C6-9414-D55658B54979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8155AF9B-62B8-4BEF-8122-0B5F4AA1FDD5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C41D2FAF-A638-42C0-9F09-F607218FB6DE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DFD04B9-9C07-4B93-BC6F-324B40C5F7F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8A241B07-EBE4-4068-A73D-389F56492F1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C8C3AB85-12CE-4DA5-9865-A8D1D0F4B93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2D513A96-8B4C-4EAE-B20D-9E945982686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7054D323-AF4B-49DA-987E-E62DC97AF81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863C65D0-856D-45C7-876E-C9BD6C7F436E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EEDC11C3-6A34-4FA5-A4B6-EFA61A204BC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6348979D-E611-46C3-88FD-9F1D8A5823E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F648E6FC-AF7E-4C0B-9D71-9FF0638ED489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4C23ECE3-4DA4-4EBE-B68C-C06B0DF55B7E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1BCC0F83-8BFF-4DA7-9EEC-EE4413E483F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D8D07FE7-8ED2-4A79-8D89-C1DAE95FA7A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53F20B48-5EE2-43B4-84CE-669B9DE4F6D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200AEC7C-3036-44F5-B1F2-9B6CFFCB4D3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BFF0ED2C-68D7-4289-8973-30F71B8C6D8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E3B40611-C544-4521-90CB-E681101F4B6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F18759FC-B752-498B-A420-98849C3802F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41CE8FBF-B687-4E26-9B88-B053D2D12EA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FF4F45EE-83A8-482F-B258-2761CFC94C9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500406F6-68FD-4C74-8C19-E43DAD329F0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E7F15319-D2F4-4724-9EFA-3DFAF7187D8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77883CCA-1D19-467C-80DF-5EB8768262C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383F9432-E9B3-4435-B47C-604984629E39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935C0C68-FE2C-4BDF-86FF-0C76665960D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EDACBB3C-0A41-4BC2-BF58-7232A8C81DF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4D6B6050-15DE-43F3-A1AE-D5C1E0EB1FB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636072B2-405F-49A7-AA7D-B8B56698A86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20CAD122-ECC6-41B7-AD94-E6DBAC5CBEF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970B88D1-1476-42D7-A34B-1C4644C414E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7F17A6B5-E2F8-4825-939D-03CB5F65253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66B62A87-15FE-452F-9EB3-7778953B309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3D6566D7-02E9-40BF-A8D8-82AEBD2D43C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152F37A2-1379-45D9-9F4F-E25A0175F03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2EAE0D58-4D05-4E7D-982A-167C1258E68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76212563-0A26-441D-8C63-5C1E2FEBA53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E486F061-850B-4A5F-941A-989FEB780ABB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3A88ECAA-A52C-46A0-A75D-3E82530A38A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A7D53056-3CE0-4DB9-9D4A-9C714A341CD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F31B06B2-6E4E-437C-A7E9-681A7F352425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A5CB4B50-F620-4C89-8723-F0D42D8B15D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51A5C623-60C6-426D-A9D4-813D495C20F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84D30658-A786-4816-9AC1-3628178AE59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B4AF23F4-706B-4B9B-944E-02D66F54EEE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C5480B6C-FF3C-447D-A86D-5208A17E237E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316589E-FFF3-48FB-A0BE-1F6BD61837A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FED9A460-A5A1-4CBE-8E76-D221AA937F4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5302D2E5-0D57-4090-ABB6-D23D43D6F73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EBBED637-C495-4C95-A5B6-DACBF821539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17D19602-FC2B-4329-9ECA-6F2E6112C8C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50CCF11F-2DA2-4E6C-A94D-28A2292DCCC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04B5A3F-8AF6-4DBD-AA0E-897BC99EBC1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DEDAD4E8-0C48-4BC1-AB06-28B75E0DEF0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607961D7-CE72-4CBD-843D-BF27228425C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6C72C43E-20BA-45F0-925D-183D62802E0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DE817221-CB09-430B-92F2-93985C2C6D1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22A846E5-D83F-4756-932D-639CA4AAEE95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AECFABFC-ED8F-405B-B8B3-22F2F17F653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968BDD3C-C292-4524-AECB-2C83303DA4E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F133F117-0C19-45E7-B728-1FEC7B6F8B7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1D5B5AD3-DC30-4AF3-9A9A-EE52445D1D69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233876B3-676C-438E-BA93-CDE52BA186C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D4BC3EAF-02CF-4BAC-8DD8-35E243D7D0EE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DEC55E95-C6C7-4920-93B1-88DC74F6FB3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20A14B19-3DAD-442C-9F66-99199DF0316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2B9037E3-7C4F-4FEC-BEFC-82EFBF7C9FEC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1BA5F52-9781-4DC1-962B-361C514F13E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DFDD30EB-A9F9-429E-AA66-1F7246A0EAA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AA624F5C-FE45-493C-8DB1-1D8519DFDDC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B2690945-4FA4-4F0E-B8D9-DD41547457D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77CC12FD-161F-4BDF-87B7-0957217C81E5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CF2CFBAA-7329-475F-A341-BCA48572639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60A3A1E7-7391-4E10-99F9-24B7A719FA5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7C4C4D17-900E-4F67-A1D0-D076FF37AE7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C7A0FBDA-66B1-4682-B8C4-E931E54E0E3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2549ABDF-4EFB-4EBA-8792-69C4C6F0B91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CB8E0CF1-FEAE-438D-9FEB-E6CAEE783788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DDBAB79D-DAA8-4E2F-BE28-F930A198E8E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EC48435C-AB82-4DB5-B313-C9B5601DAF1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DE2B768D-5A60-4AE1-8F99-4C479935412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484AB62B-9A8F-4D72-A739-146FA77461A4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BE93B21E-AD0F-4C9A-B5FD-D055E97E27F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8C8DA3CB-63EE-4D46-B51B-E42E2B0891A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1F418566-5834-4B4F-BD04-8BB5ECC5547B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4BB165FF-20EE-49F8-A165-BB6455C8065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61DBBBCD-9DC4-46BB-89E0-E7A3EA2C392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9CF27AFA-549E-408F-BF7A-88E79BC40DF9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E52F9E90-8976-460C-B4AF-BE5133925FF5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75F62EF9-2B00-42D9-92C2-63B02F792CA1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442C38E0-6A49-4274-8276-8B5CE368C89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81700041-3B13-4B9D-99AB-7ED1A0E55823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39647E05-6144-4A0C-8FDF-1AB183D7174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372A4D76-82A7-4688-AA14-26652C39D06A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4713AF64-C2CD-473F-AAB7-819D7A6A8C90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5B8E68E3-74ED-4AEB-A783-CFDC60CAFDE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B0C5D279-88A0-40C3-BC88-B53E76882A8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6832ACCB-00E6-4BF0-A6BF-F0C4DE90F63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DBF36BD0-09BD-41BF-A8DC-194CB07B2BB7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DB8C4DD3-40AC-4E5F-B47C-4B0CE8A8090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BA7E4319-380B-491D-BD35-FEDB00221ED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7E731920-1DA3-4206-B05E-F69E9D5BB19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618F7990-1F7C-4F9B-9F7E-E997CA37C68F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CFEAD6B6-701A-4CFC-9B94-D715875D3D2D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2C846A38-24AB-4693-9CDB-33B0B83226D6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EA414679-8941-4F32-8873-481C865BCE8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8617CDE0-99A0-4650-9E49-F9A57195CD22}"/>
            </a:ext>
          </a:extLst>
        </xdr:cNvPr>
        <xdr:cNvSpPr txBox="1"/>
      </xdr:nvSpPr>
      <xdr:spPr>
        <a:xfrm>
          <a:off x="0" y="5326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AB2FB66-D4A0-4FF4-A8D7-88D896565F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46479BEF-F89C-4599-99F2-63C2CA0A26E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C70719B1-52D0-4E02-98CD-E7CBCE51122F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5774EAA8-DA1C-4859-A588-8AEA86F52F53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A61CC049-4394-4A20-9F9B-A83DDDEA1ECF}"/>
            </a:ext>
          </a:extLst>
        </xdr:cNvPr>
        <xdr:cNvSpPr>
          <a:spLocks noChangeAspect="1" noChangeArrowheads="1"/>
        </xdr:cNvSpPr>
      </xdr:nvSpPr>
      <xdr:spPr bwMode="auto">
        <a:xfrm>
          <a:off x="205359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E7E7000C-CC2A-43A5-9A26-439B7CB1489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E6844707-1DA1-40F2-AA6B-9B7776DAA4A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9BD95297-51CE-4B0A-93FD-1B4FC4EA7D11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0F1D04B7-498C-40DF-8BDD-48469D74E935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429C321-E5BD-4689-AF13-B5BD616A0C4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5DC6591E-9F6E-435E-9DFE-1519A51EAD62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C1FFBC6B-11B0-4500-A704-621E7DC4E7A6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2ED5-D989-4B59-8769-A912750EB8E6}">
  <dimension ref="B5:O23"/>
  <sheetViews>
    <sheetView zoomScaleNormal="100" workbookViewId="0">
      <selection activeCell="D11" sqref="D11:K21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2:15" ht="15.6" x14ac:dyDescent="0.3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</row>
    <row r="7" spans="2:15" ht="15.6" x14ac:dyDescent="0.3">
      <c r="B7" s="2" t="s">
        <v>2</v>
      </c>
      <c r="C7" s="2"/>
      <c r="D7" s="2"/>
      <c r="E7" s="2"/>
      <c r="F7" s="2"/>
      <c r="G7" s="2"/>
      <c r="H7" s="2"/>
      <c r="I7" s="2"/>
      <c r="J7" s="2"/>
      <c r="K7" s="2"/>
    </row>
    <row r="8" spans="2:15" ht="15.6" x14ac:dyDescent="0.3">
      <c r="B8" s="3"/>
      <c r="C8" s="3"/>
      <c r="D8" s="3"/>
      <c r="E8" s="3"/>
      <c r="F8" s="3"/>
      <c r="G8" s="3"/>
      <c r="H8" s="3"/>
      <c r="I8" s="3"/>
      <c r="J8" s="3"/>
      <c r="K8" s="3"/>
    </row>
    <row r="9" spans="2:15" ht="15.6" x14ac:dyDescent="0.3">
      <c r="B9" s="4"/>
      <c r="C9" s="4"/>
      <c r="D9" s="4"/>
      <c r="E9" s="5" t="s">
        <v>3</v>
      </c>
      <c r="F9" s="6"/>
      <c r="G9" s="7"/>
      <c r="H9" s="8"/>
      <c r="I9" s="5" t="s">
        <v>3</v>
      </c>
      <c r="J9" s="6"/>
      <c r="K9" s="7"/>
    </row>
    <row r="10" spans="2:15" ht="31.2" x14ac:dyDescent="0.3">
      <c r="B10" s="9" t="s">
        <v>4</v>
      </c>
      <c r="C10" s="10" t="s">
        <v>5</v>
      </c>
      <c r="D10" s="11" t="s">
        <v>6</v>
      </c>
      <c r="E10" s="12" t="s">
        <v>7</v>
      </c>
      <c r="F10" s="13" t="s">
        <v>8</v>
      </c>
      <c r="G10" s="14" t="s">
        <v>9</v>
      </c>
      <c r="H10" s="15" t="s">
        <v>10</v>
      </c>
      <c r="I10" s="12" t="s">
        <v>7</v>
      </c>
      <c r="J10" s="13" t="s">
        <v>8</v>
      </c>
      <c r="K10" s="10" t="s">
        <v>9</v>
      </c>
    </row>
    <row r="11" spans="2:15" ht="15.6" x14ac:dyDescent="0.3">
      <c r="B11" s="16" t="s">
        <v>11</v>
      </c>
      <c r="C11" s="17">
        <v>0</v>
      </c>
      <c r="D11" s="347">
        <v>0</v>
      </c>
      <c r="E11" s="203">
        <v>0</v>
      </c>
      <c r="F11" s="203">
        <v>0</v>
      </c>
      <c r="G11" s="203">
        <f>SUM(E11:F11)</f>
        <v>0</v>
      </c>
      <c r="H11" s="347">
        <v>0</v>
      </c>
      <c r="I11" s="203">
        <v>0</v>
      </c>
      <c r="J11" s="203">
        <v>0</v>
      </c>
      <c r="K11" s="203">
        <f t="shared" ref="K11:K20" si="0">SUM(I11:J11)</f>
        <v>0</v>
      </c>
      <c r="O11" t="s">
        <v>12</v>
      </c>
    </row>
    <row r="12" spans="2:15" ht="15.6" x14ac:dyDescent="0.3">
      <c r="B12" s="16" t="s">
        <v>13</v>
      </c>
      <c r="C12" s="17">
        <v>0</v>
      </c>
      <c r="D12" s="347">
        <v>0</v>
      </c>
      <c r="E12" s="203">
        <v>0</v>
      </c>
      <c r="F12" s="203">
        <v>0</v>
      </c>
      <c r="G12" s="203">
        <f t="shared" ref="G12:G20" si="1">SUM(E12:F12)</f>
        <v>0</v>
      </c>
      <c r="H12" s="347">
        <v>0</v>
      </c>
      <c r="I12" s="203">
        <v>0</v>
      </c>
      <c r="J12" s="203">
        <v>0</v>
      </c>
      <c r="K12" s="203">
        <f t="shared" si="0"/>
        <v>0</v>
      </c>
      <c r="M12" t="s">
        <v>12</v>
      </c>
    </row>
    <row r="13" spans="2:15" ht="15.6" x14ac:dyDescent="0.3">
      <c r="B13" s="16" t="s">
        <v>14</v>
      </c>
      <c r="C13" s="17">
        <v>190846</v>
      </c>
      <c r="D13" s="347">
        <v>216</v>
      </c>
      <c r="E13" s="203">
        <v>8</v>
      </c>
      <c r="F13" s="203">
        <v>0</v>
      </c>
      <c r="G13" s="203">
        <f t="shared" si="1"/>
        <v>8</v>
      </c>
      <c r="H13" s="347">
        <v>539</v>
      </c>
      <c r="I13" s="203">
        <v>18</v>
      </c>
      <c r="J13" s="203">
        <v>11</v>
      </c>
      <c r="K13" s="203">
        <f t="shared" si="0"/>
        <v>29</v>
      </c>
      <c r="M13" t="s">
        <v>12</v>
      </c>
    </row>
    <row r="14" spans="2:15" ht="15.6" x14ac:dyDescent="0.3">
      <c r="B14" s="16" t="s">
        <v>15</v>
      </c>
      <c r="C14" s="19">
        <v>71884</v>
      </c>
      <c r="D14" s="348">
        <v>127.39</v>
      </c>
      <c r="E14" s="349">
        <v>8</v>
      </c>
      <c r="F14" s="203">
        <v>0</v>
      </c>
      <c r="G14" s="203">
        <f t="shared" si="1"/>
        <v>8</v>
      </c>
      <c r="H14" s="347">
        <v>125</v>
      </c>
      <c r="I14" s="203">
        <v>4</v>
      </c>
      <c r="J14" s="203">
        <v>0</v>
      </c>
      <c r="K14" s="203">
        <f t="shared" si="0"/>
        <v>4</v>
      </c>
      <c r="M14" t="s">
        <v>12</v>
      </c>
      <c r="N14" t="s">
        <v>12</v>
      </c>
    </row>
    <row r="15" spans="2:15" ht="15.6" x14ac:dyDescent="0.3">
      <c r="B15" s="16" t="s">
        <v>16</v>
      </c>
      <c r="C15" s="17">
        <v>83800</v>
      </c>
      <c r="D15" s="350">
        <v>0</v>
      </c>
      <c r="E15" s="351">
        <v>0</v>
      </c>
      <c r="F15" s="203">
        <v>0</v>
      </c>
      <c r="G15" s="203">
        <f t="shared" si="1"/>
        <v>0</v>
      </c>
      <c r="H15" s="347">
        <v>335</v>
      </c>
      <c r="I15" s="203">
        <v>52</v>
      </c>
      <c r="J15" s="203">
        <v>0</v>
      </c>
      <c r="K15" s="203">
        <f t="shared" si="0"/>
        <v>52</v>
      </c>
      <c r="M15" t="s">
        <v>12</v>
      </c>
    </row>
    <row r="16" spans="2:15" ht="15.6" x14ac:dyDescent="0.3">
      <c r="B16" s="16" t="s">
        <v>17</v>
      </c>
      <c r="C16" s="21">
        <v>0</v>
      </c>
      <c r="D16" s="203">
        <v>0</v>
      </c>
      <c r="E16" s="351">
        <v>0</v>
      </c>
      <c r="F16" s="203">
        <v>0</v>
      </c>
      <c r="G16" s="203">
        <f t="shared" si="1"/>
        <v>0</v>
      </c>
      <c r="H16" s="203">
        <v>0</v>
      </c>
      <c r="I16" s="352">
        <v>0</v>
      </c>
      <c r="J16" s="203">
        <v>0</v>
      </c>
      <c r="K16" s="203">
        <f t="shared" si="0"/>
        <v>0</v>
      </c>
    </row>
    <row r="17" spans="2:12" ht="15.6" x14ac:dyDescent="0.3">
      <c r="B17" s="16" t="s">
        <v>18</v>
      </c>
      <c r="C17" s="21">
        <v>9662</v>
      </c>
      <c r="D17" s="203">
        <v>0</v>
      </c>
      <c r="E17" s="351">
        <v>0</v>
      </c>
      <c r="F17" s="203">
        <v>0</v>
      </c>
      <c r="G17" s="203">
        <f t="shared" si="1"/>
        <v>0</v>
      </c>
      <c r="H17" s="353">
        <v>38.5</v>
      </c>
      <c r="I17" s="203">
        <v>5</v>
      </c>
      <c r="J17" s="203">
        <v>0</v>
      </c>
      <c r="K17" s="203">
        <f t="shared" si="0"/>
        <v>5</v>
      </c>
      <c r="L17" t="s">
        <v>12</v>
      </c>
    </row>
    <row r="18" spans="2:12" ht="15.6" x14ac:dyDescent="0.3">
      <c r="B18" s="16" t="s">
        <v>19</v>
      </c>
      <c r="C18" s="21">
        <v>19900</v>
      </c>
      <c r="D18" s="203">
        <v>43.73</v>
      </c>
      <c r="E18" s="351">
        <v>4</v>
      </c>
      <c r="F18" s="203">
        <v>1</v>
      </c>
      <c r="G18" s="203">
        <f t="shared" si="1"/>
        <v>5</v>
      </c>
      <c r="H18" s="203">
        <v>36.94</v>
      </c>
      <c r="I18" s="354">
        <v>6</v>
      </c>
      <c r="J18" s="203">
        <v>0</v>
      </c>
      <c r="K18" s="203">
        <f t="shared" si="0"/>
        <v>6</v>
      </c>
    </row>
    <row r="19" spans="2:12" ht="15.6" x14ac:dyDescent="0.3">
      <c r="B19" s="16" t="s">
        <v>20</v>
      </c>
      <c r="C19" s="17">
        <v>77000</v>
      </c>
      <c r="D19" s="203">
        <v>121</v>
      </c>
      <c r="E19" s="203">
        <v>6</v>
      </c>
      <c r="F19" s="203">
        <v>0</v>
      </c>
      <c r="G19" s="203">
        <f t="shared" si="1"/>
        <v>6</v>
      </c>
      <c r="H19" s="203">
        <v>117</v>
      </c>
      <c r="I19" s="203">
        <v>6</v>
      </c>
      <c r="J19" s="203">
        <v>0</v>
      </c>
      <c r="K19" s="203">
        <f t="shared" si="0"/>
        <v>6</v>
      </c>
    </row>
    <row r="20" spans="2:12" ht="15.6" x14ac:dyDescent="0.3">
      <c r="B20" s="16" t="s">
        <v>21</v>
      </c>
      <c r="C20" s="17">
        <v>85605</v>
      </c>
      <c r="D20" s="347">
        <v>4</v>
      </c>
      <c r="E20" s="203">
        <v>3</v>
      </c>
      <c r="F20" s="203">
        <v>0</v>
      </c>
      <c r="G20" s="203">
        <f t="shared" si="1"/>
        <v>3</v>
      </c>
      <c r="H20" s="203">
        <v>239</v>
      </c>
      <c r="I20" s="203">
        <v>26</v>
      </c>
      <c r="J20" s="203">
        <v>2</v>
      </c>
      <c r="K20" s="203">
        <f t="shared" si="0"/>
        <v>28</v>
      </c>
    </row>
    <row r="21" spans="2:12" ht="15.6" x14ac:dyDescent="0.3">
      <c r="B21" s="22" t="s">
        <v>9</v>
      </c>
      <c r="C21" s="23">
        <f>SUM(C11:C20)</f>
        <v>538697</v>
      </c>
      <c r="D21" s="355">
        <f>SUM(D11:D20)</f>
        <v>512.12</v>
      </c>
      <c r="E21" s="356">
        <f>SUM(E11:E20)</f>
        <v>29</v>
      </c>
      <c r="F21" s="355">
        <f>SUM(F11:F20)</f>
        <v>1</v>
      </c>
      <c r="G21" s="357">
        <f>+G11+G12+G13+G14+G15+G16+G19+G20</f>
        <v>25</v>
      </c>
      <c r="H21" s="357">
        <f>SUM(H11:H20)</f>
        <v>1430.44</v>
      </c>
      <c r="I21" s="357">
        <f>SUM(I11:I20)</f>
        <v>117</v>
      </c>
      <c r="J21" s="357">
        <f>+J11+J12+J13+J14+J15+J16+J19+J20</f>
        <v>13</v>
      </c>
      <c r="K21" s="357">
        <f>SUM(K11:K20)</f>
        <v>130</v>
      </c>
    </row>
    <row r="22" spans="2:12" ht="15.6" x14ac:dyDescent="0.3">
      <c r="B22" s="4"/>
      <c r="C22" s="4"/>
      <c r="D22" s="4"/>
      <c r="E22" s="3"/>
      <c r="F22" s="4"/>
      <c r="G22" s="4"/>
      <c r="H22" s="4"/>
      <c r="I22" s="4"/>
      <c r="J22" s="4"/>
      <c r="K22" s="4"/>
    </row>
    <row r="23" spans="2:12" ht="15.6" x14ac:dyDescent="0.3">
      <c r="B23" s="4"/>
      <c r="C23" s="4"/>
      <c r="D23" s="4"/>
      <c r="E23" s="3"/>
      <c r="F23" s="4" t="s">
        <v>12</v>
      </c>
      <c r="G23" s="4" t="s">
        <v>12</v>
      </c>
      <c r="H23" s="4"/>
      <c r="I23" s="4"/>
      <c r="J23" s="4"/>
      <c r="K23" s="4" t="s">
        <v>12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EC2A-8820-481A-B0DA-472ADC0531FC}">
  <dimension ref="B1:N53"/>
  <sheetViews>
    <sheetView tabSelected="1" topLeftCell="A28" zoomScale="79" zoomScaleNormal="75" workbookViewId="0">
      <selection activeCell="C10" sqref="C10:H20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4"/>
      <c r="C1" s="4"/>
      <c r="D1" s="4"/>
      <c r="E1" s="4"/>
      <c r="F1" s="4"/>
      <c r="G1" s="4"/>
      <c r="H1" s="4"/>
    </row>
    <row r="2" spans="2:13" ht="15.6" x14ac:dyDescent="0.3">
      <c r="B2" s="1" t="s">
        <v>22</v>
      </c>
      <c r="C2" s="1"/>
      <c r="D2" s="1"/>
      <c r="E2" s="1"/>
      <c r="F2" s="1"/>
      <c r="G2" s="1"/>
      <c r="H2" s="1"/>
    </row>
    <row r="3" spans="2:13" ht="15.6" x14ac:dyDescent="0.3">
      <c r="B3" s="25"/>
      <c r="C3" s="25"/>
      <c r="D3" s="25"/>
      <c r="E3" s="25"/>
      <c r="F3" s="25"/>
      <c r="G3" s="25"/>
      <c r="H3" s="25"/>
    </row>
    <row r="4" spans="2:13" ht="15.6" x14ac:dyDescent="0.3">
      <c r="B4" s="25"/>
      <c r="C4" s="25"/>
      <c r="D4" s="25"/>
      <c r="E4" s="25"/>
      <c r="F4" s="25"/>
      <c r="G4" s="25"/>
      <c r="H4" s="25"/>
    </row>
    <row r="5" spans="2:13" ht="15.6" x14ac:dyDescent="0.3">
      <c r="B5" s="1" t="s">
        <v>23</v>
      </c>
      <c r="C5" s="1"/>
      <c r="D5" s="1"/>
      <c r="E5" s="1"/>
      <c r="F5" s="1"/>
      <c r="G5" s="1"/>
      <c r="H5" s="1"/>
      <c r="I5" s="26"/>
      <c r="J5" s="26"/>
      <c r="K5" s="26"/>
      <c r="L5" s="26"/>
      <c r="M5" s="26"/>
    </row>
    <row r="6" spans="2:13" ht="15.6" x14ac:dyDescent="0.3">
      <c r="B6" s="1" t="s">
        <v>24</v>
      </c>
      <c r="C6" s="1"/>
      <c r="D6" s="1"/>
      <c r="E6" s="1"/>
      <c r="F6" s="1"/>
      <c r="G6" s="1"/>
      <c r="H6" s="1"/>
    </row>
    <row r="7" spans="2:13" ht="10.199999999999999" customHeight="1" thickBot="1" x14ac:dyDescent="0.35">
      <c r="B7" s="4"/>
      <c r="C7" s="4"/>
      <c r="D7" s="4"/>
      <c r="E7" s="4"/>
      <c r="F7" s="4"/>
      <c r="G7" s="4"/>
      <c r="H7" s="4"/>
    </row>
    <row r="8" spans="2:13" ht="16.2" thickBot="1" x14ac:dyDescent="0.35">
      <c r="B8" s="27" t="s">
        <v>25</v>
      </c>
      <c r="C8" s="28"/>
      <c r="D8" s="28"/>
      <c r="E8" s="29"/>
      <c r="F8" s="27" t="s">
        <v>3</v>
      </c>
      <c r="G8" s="28"/>
      <c r="H8" s="29"/>
    </row>
    <row r="9" spans="2:13" ht="35.4" customHeight="1" x14ac:dyDescent="0.3">
      <c r="B9" s="9" t="s">
        <v>4</v>
      </c>
      <c r="C9" s="30" t="s">
        <v>26</v>
      </c>
      <c r="D9" s="30" t="s">
        <v>27</v>
      </c>
      <c r="E9" s="30" t="s">
        <v>28</v>
      </c>
      <c r="F9" s="31" t="s">
        <v>7</v>
      </c>
      <c r="G9" s="32" t="s">
        <v>8</v>
      </c>
      <c r="H9" s="30" t="s">
        <v>9</v>
      </c>
    </row>
    <row r="10" spans="2:13" ht="15.6" x14ac:dyDescent="0.3">
      <c r="B10" s="16" t="s">
        <v>11</v>
      </c>
      <c r="C10" s="384">
        <v>589</v>
      </c>
      <c r="D10" s="385">
        <v>18</v>
      </c>
      <c r="E10" s="386">
        <v>735</v>
      </c>
      <c r="F10" s="387">
        <v>17</v>
      </c>
      <c r="G10" s="387">
        <v>1</v>
      </c>
      <c r="H10" s="387">
        <f>SUM(F10:G10)</f>
        <v>18</v>
      </c>
    </row>
    <row r="11" spans="2:13" ht="15.6" x14ac:dyDescent="0.3">
      <c r="B11" s="16" t="s">
        <v>13</v>
      </c>
      <c r="C11" s="384">
        <v>302</v>
      </c>
      <c r="D11" s="385">
        <v>20</v>
      </c>
      <c r="E11" s="386">
        <v>370</v>
      </c>
      <c r="F11" s="387">
        <v>16</v>
      </c>
      <c r="G11" s="387">
        <v>4</v>
      </c>
      <c r="H11" s="387">
        <f t="shared" ref="H11:H19" si="0">SUM(F11:G11)</f>
        <v>20</v>
      </c>
    </row>
    <row r="12" spans="2:13" ht="15.6" x14ac:dyDescent="0.3">
      <c r="B12" s="16" t="s">
        <v>14</v>
      </c>
      <c r="C12" s="384">
        <v>3224</v>
      </c>
      <c r="D12" s="385">
        <v>55</v>
      </c>
      <c r="E12" s="386">
        <v>3904</v>
      </c>
      <c r="F12" s="387">
        <v>47</v>
      </c>
      <c r="G12" s="387">
        <v>8</v>
      </c>
      <c r="H12" s="387">
        <f t="shared" si="0"/>
        <v>55</v>
      </c>
      <c r="L12" t="s">
        <v>12</v>
      </c>
    </row>
    <row r="13" spans="2:13" ht="15.6" x14ac:dyDescent="0.3">
      <c r="B13" s="16" t="s">
        <v>15</v>
      </c>
      <c r="C13" s="384">
        <v>2707</v>
      </c>
      <c r="D13" s="385">
        <v>61</v>
      </c>
      <c r="E13" s="386">
        <v>3102</v>
      </c>
      <c r="F13" s="387">
        <v>56</v>
      </c>
      <c r="G13" s="387">
        <v>5</v>
      </c>
      <c r="H13" s="387">
        <f t="shared" si="0"/>
        <v>61</v>
      </c>
    </row>
    <row r="14" spans="2:13" ht="15.6" x14ac:dyDescent="0.3">
      <c r="B14" s="16" t="s">
        <v>16</v>
      </c>
      <c r="C14" s="384">
        <v>2490</v>
      </c>
      <c r="D14" s="385">
        <v>21</v>
      </c>
      <c r="E14" s="386">
        <v>2490</v>
      </c>
      <c r="F14" s="387">
        <v>19</v>
      </c>
      <c r="G14" s="387">
        <v>2</v>
      </c>
      <c r="H14" s="387">
        <f t="shared" si="0"/>
        <v>21</v>
      </c>
      <c r="L14" t="s">
        <v>12</v>
      </c>
    </row>
    <row r="15" spans="2:13" ht="15.6" x14ac:dyDescent="0.3">
      <c r="B15" s="16" t="s">
        <v>17</v>
      </c>
      <c r="C15" s="384">
        <v>50</v>
      </c>
      <c r="D15" s="385">
        <v>4</v>
      </c>
      <c r="E15" s="386">
        <v>257</v>
      </c>
      <c r="F15" s="387">
        <v>4</v>
      </c>
      <c r="G15" s="387">
        <v>0</v>
      </c>
      <c r="H15" s="387">
        <f t="shared" si="0"/>
        <v>4</v>
      </c>
      <c r="K15" t="s">
        <v>12</v>
      </c>
    </row>
    <row r="16" spans="2:13" ht="15.6" x14ac:dyDescent="0.3">
      <c r="B16" s="16" t="s">
        <v>18</v>
      </c>
      <c r="C16" s="384">
        <v>717</v>
      </c>
      <c r="D16" s="385">
        <v>19</v>
      </c>
      <c r="E16" s="386">
        <v>717</v>
      </c>
      <c r="F16" s="387">
        <v>17</v>
      </c>
      <c r="G16" s="387">
        <v>2</v>
      </c>
      <c r="H16" s="387">
        <f t="shared" si="0"/>
        <v>19</v>
      </c>
      <c r="J16" t="s">
        <v>12</v>
      </c>
    </row>
    <row r="17" spans="2:14" ht="15.6" x14ac:dyDescent="0.3">
      <c r="B17" s="16" t="s">
        <v>19</v>
      </c>
      <c r="C17" s="384">
        <v>909</v>
      </c>
      <c r="D17" s="385">
        <v>34</v>
      </c>
      <c r="E17" s="386">
        <v>914</v>
      </c>
      <c r="F17" s="387">
        <v>24</v>
      </c>
      <c r="G17" s="387">
        <v>10</v>
      </c>
      <c r="H17" s="387">
        <f t="shared" si="0"/>
        <v>34</v>
      </c>
    </row>
    <row r="18" spans="2:14" ht="15.6" x14ac:dyDescent="0.3">
      <c r="B18" s="16" t="s">
        <v>20</v>
      </c>
      <c r="C18" s="384">
        <v>1229</v>
      </c>
      <c r="D18" s="385">
        <v>31</v>
      </c>
      <c r="E18" s="386">
        <v>1348</v>
      </c>
      <c r="F18" s="388">
        <v>27</v>
      </c>
      <c r="G18" s="388">
        <v>4</v>
      </c>
      <c r="H18" s="387">
        <f t="shared" si="0"/>
        <v>31</v>
      </c>
    </row>
    <row r="19" spans="2:14" ht="15.6" x14ac:dyDescent="0.3">
      <c r="B19" s="16" t="s">
        <v>21</v>
      </c>
      <c r="C19" s="384">
        <v>1677</v>
      </c>
      <c r="D19" s="385">
        <v>101</v>
      </c>
      <c r="E19" s="386">
        <v>2778</v>
      </c>
      <c r="F19" s="388">
        <v>83</v>
      </c>
      <c r="G19" s="388">
        <v>18</v>
      </c>
      <c r="H19" s="387">
        <f t="shared" si="0"/>
        <v>101</v>
      </c>
      <c r="K19" t="s">
        <v>12</v>
      </c>
    </row>
    <row r="20" spans="2:14" ht="15.6" x14ac:dyDescent="0.3">
      <c r="B20" s="33" t="s">
        <v>9</v>
      </c>
      <c r="C20" s="389">
        <f>SUM(C10:C19)</f>
        <v>13894</v>
      </c>
      <c r="D20" s="389">
        <f t="shared" ref="D20:H20" si="1">+D10+D11+D12+D13+D14+D15+D18+D19</f>
        <v>311</v>
      </c>
      <c r="E20" s="389">
        <f>SUM(E10:E19)</f>
        <v>16615</v>
      </c>
      <c r="F20" s="389">
        <f t="shared" si="1"/>
        <v>269</v>
      </c>
      <c r="G20" s="389">
        <f t="shared" si="1"/>
        <v>42</v>
      </c>
      <c r="H20" s="389">
        <f t="shared" si="1"/>
        <v>311</v>
      </c>
    </row>
    <row r="21" spans="2:14" ht="16.2" thickBot="1" x14ac:dyDescent="0.35">
      <c r="B21" s="4"/>
      <c r="C21" s="4"/>
      <c r="D21" s="4"/>
      <c r="E21" s="4"/>
      <c r="F21" s="4"/>
      <c r="G21" s="4"/>
      <c r="H21" s="4"/>
    </row>
    <row r="22" spans="2:14" ht="16.2" thickBot="1" x14ac:dyDescent="0.35">
      <c r="B22" s="27" t="s">
        <v>29</v>
      </c>
      <c r="C22" s="28"/>
      <c r="D22" s="29"/>
      <c r="E22" s="27" t="s">
        <v>3</v>
      </c>
      <c r="F22" s="28"/>
      <c r="G22" s="28"/>
      <c r="H22" s="29"/>
    </row>
    <row r="23" spans="2:14" ht="40.200000000000003" customHeight="1" thickBot="1" x14ac:dyDescent="0.35">
      <c r="B23" s="9" t="s">
        <v>4</v>
      </c>
      <c r="C23" s="30" t="s">
        <v>30</v>
      </c>
      <c r="D23" s="34" t="s">
        <v>31</v>
      </c>
      <c r="E23" s="35" t="s">
        <v>7</v>
      </c>
      <c r="F23" s="32" t="s">
        <v>8</v>
      </c>
      <c r="G23" s="36" t="s">
        <v>9</v>
      </c>
      <c r="H23" s="37"/>
    </row>
    <row r="24" spans="2:14" ht="15.6" x14ac:dyDescent="0.3">
      <c r="B24" s="16" t="s">
        <v>11</v>
      </c>
      <c r="C24" s="374">
        <v>0</v>
      </c>
      <c r="D24" s="375">
        <v>0</v>
      </c>
      <c r="E24" s="360">
        <v>0</v>
      </c>
      <c r="F24" s="376">
        <v>0</v>
      </c>
      <c r="G24" s="377">
        <f t="shared" ref="G24:G34" si="2">SUM(E24:F24)</f>
        <v>0</v>
      </c>
      <c r="H24" s="378"/>
    </row>
    <row r="25" spans="2:14" ht="15.6" x14ac:dyDescent="0.3">
      <c r="B25" s="16" t="s">
        <v>13</v>
      </c>
      <c r="C25" s="374">
        <v>0</v>
      </c>
      <c r="D25" s="374">
        <v>0</v>
      </c>
      <c r="E25" s="364">
        <v>0</v>
      </c>
      <c r="F25" s="376">
        <v>0</v>
      </c>
      <c r="G25" s="361">
        <f t="shared" si="2"/>
        <v>0</v>
      </c>
      <c r="H25" s="362"/>
    </row>
    <row r="26" spans="2:14" ht="15.6" x14ac:dyDescent="0.3">
      <c r="B26" s="16" t="s">
        <v>14</v>
      </c>
      <c r="C26" s="374">
        <v>0</v>
      </c>
      <c r="D26" s="374">
        <v>0</v>
      </c>
      <c r="E26" s="364">
        <v>0</v>
      </c>
      <c r="F26" s="376">
        <v>0</v>
      </c>
      <c r="G26" s="361">
        <f t="shared" si="2"/>
        <v>0</v>
      </c>
      <c r="H26" s="362"/>
      <c r="L26" t="s">
        <v>12</v>
      </c>
    </row>
    <row r="27" spans="2:14" ht="15.6" x14ac:dyDescent="0.3">
      <c r="B27" s="16" t="s">
        <v>15</v>
      </c>
      <c r="C27" s="374">
        <v>0</v>
      </c>
      <c r="D27" s="374">
        <v>0</v>
      </c>
      <c r="E27" s="364">
        <v>0</v>
      </c>
      <c r="F27" s="376">
        <v>0</v>
      </c>
      <c r="G27" s="361">
        <f t="shared" si="2"/>
        <v>0</v>
      </c>
      <c r="H27" s="362"/>
      <c r="K27" t="s">
        <v>12</v>
      </c>
    </row>
    <row r="28" spans="2:14" ht="15.6" x14ac:dyDescent="0.3">
      <c r="B28" s="16" t="s">
        <v>16</v>
      </c>
      <c r="C28" s="379">
        <v>2</v>
      </c>
      <c r="D28" s="380">
        <v>50</v>
      </c>
      <c r="E28" s="364">
        <v>2</v>
      </c>
      <c r="F28" s="376">
        <v>0</v>
      </c>
      <c r="G28" s="361">
        <f t="shared" si="2"/>
        <v>2</v>
      </c>
      <c r="H28" s="362"/>
      <c r="M28" t="s">
        <v>12</v>
      </c>
      <c r="N28" t="s">
        <v>12</v>
      </c>
    </row>
    <row r="29" spans="2:14" ht="15.6" x14ac:dyDescent="0.3">
      <c r="B29" s="16" t="s">
        <v>17</v>
      </c>
      <c r="C29" s="374">
        <v>0</v>
      </c>
      <c r="D29" s="374">
        <v>0</v>
      </c>
      <c r="E29" s="364">
        <v>0</v>
      </c>
      <c r="F29" s="376">
        <v>0</v>
      </c>
      <c r="G29" s="361">
        <f t="shared" si="2"/>
        <v>0</v>
      </c>
      <c r="H29" s="362"/>
      <c r="L29" t="s">
        <v>12</v>
      </c>
    </row>
    <row r="30" spans="2:14" ht="15.6" x14ac:dyDescent="0.3">
      <c r="B30" s="16" t="s">
        <v>18</v>
      </c>
      <c r="C30" s="374">
        <v>2</v>
      </c>
      <c r="D30" s="374">
        <v>41</v>
      </c>
      <c r="E30" s="364">
        <v>2</v>
      </c>
      <c r="F30" s="376">
        <v>0</v>
      </c>
      <c r="G30" s="361">
        <f t="shared" si="2"/>
        <v>2</v>
      </c>
      <c r="H30" s="362"/>
      <c r="K30" t="s">
        <v>12</v>
      </c>
    </row>
    <row r="31" spans="2:14" ht="15.6" x14ac:dyDescent="0.3">
      <c r="B31" s="16" t="s">
        <v>19</v>
      </c>
      <c r="C31" s="374">
        <v>9</v>
      </c>
      <c r="D31" s="374">
        <v>233</v>
      </c>
      <c r="E31" s="364">
        <v>9</v>
      </c>
      <c r="F31" s="376">
        <v>0</v>
      </c>
      <c r="G31" s="361">
        <f t="shared" si="2"/>
        <v>9</v>
      </c>
      <c r="H31" s="362"/>
    </row>
    <row r="32" spans="2:14" ht="15.6" x14ac:dyDescent="0.3">
      <c r="B32" s="16" t="s">
        <v>20</v>
      </c>
      <c r="C32" s="374">
        <v>1</v>
      </c>
      <c r="D32" s="374">
        <v>20</v>
      </c>
      <c r="E32" s="364">
        <v>1</v>
      </c>
      <c r="F32" s="376">
        <v>0</v>
      </c>
      <c r="G32" s="361">
        <f t="shared" si="2"/>
        <v>1</v>
      </c>
      <c r="H32" s="362"/>
    </row>
    <row r="33" spans="2:13" ht="15.6" x14ac:dyDescent="0.3">
      <c r="B33" s="16" t="s">
        <v>21</v>
      </c>
      <c r="C33" s="374">
        <v>0</v>
      </c>
      <c r="D33" s="374">
        <v>0</v>
      </c>
      <c r="E33" s="364">
        <v>0</v>
      </c>
      <c r="F33" s="376">
        <v>0</v>
      </c>
      <c r="G33" s="361">
        <f t="shared" si="2"/>
        <v>0</v>
      </c>
      <c r="H33" s="362"/>
      <c r="L33" t="s">
        <v>12</v>
      </c>
    </row>
    <row r="34" spans="2:13" ht="15.6" x14ac:dyDescent="0.3">
      <c r="B34" s="33" t="s">
        <v>9</v>
      </c>
      <c r="C34" s="381">
        <f>SUM(C24:C33)</f>
        <v>14</v>
      </c>
      <c r="D34" s="381">
        <f>SUM(D24:D33)</f>
        <v>344</v>
      </c>
      <c r="E34" s="381">
        <f>SUM(E24:E33)</f>
        <v>14</v>
      </c>
      <c r="F34" s="381">
        <f>SUM(F24:F33)</f>
        <v>0</v>
      </c>
      <c r="G34" s="382">
        <f t="shared" si="2"/>
        <v>14</v>
      </c>
      <c r="H34" s="383"/>
      <c r="K34" t="s">
        <v>12</v>
      </c>
    </row>
    <row r="35" spans="2:13" ht="16.2" thickBot="1" x14ac:dyDescent="0.35">
      <c r="B35" s="4"/>
      <c r="C35" s="4"/>
      <c r="D35" s="4"/>
      <c r="E35" s="4"/>
      <c r="F35" s="4"/>
      <c r="G35" s="4"/>
      <c r="H35" s="4"/>
    </row>
    <row r="36" spans="2:13" ht="16.2" thickBot="1" x14ac:dyDescent="0.35">
      <c r="B36" s="27" t="s">
        <v>32</v>
      </c>
      <c r="C36" s="28"/>
      <c r="D36" s="29"/>
      <c r="E36" s="27" t="s">
        <v>3</v>
      </c>
      <c r="F36" s="28"/>
      <c r="G36" s="28"/>
      <c r="H36" s="29"/>
    </row>
    <row r="37" spans="2:13" ht="31.8" thickBot="1" x14ac:dyDescent="0.35">
      <c r="B37" s="9" t="s">
        <v>4</v>
      </c>
      <c r="C37" s="38" t="s">
        <v>30</v>
      </c>
      <c r="D37" s="39" t="s">
        <v>31</v>
      </c>
      <c r="E37" s="40" t="s">
        <v>7</v>
      </c>
      <c r="F37" s="41" t="s">
        <v>8</v>
      </c>
      <c r="G37" s="42" t="s">
        <v>9</v>
      </c>
      <c r="H37" s="43"/>
    </row>
    <row r="38" spans="2:13" ht="15.6" x14ac:dyDescent="0.3">
      <c r="B38" s="16" t="s">
        <v>11</v>
      </c>
      <c r="C38" s="358">
        <v>114</v>
      </c>
      <c r="D38" s="359">
        <v>3433</v>
      </c>
      <c r="E38" s="360">
        <v>101</v>
      </c>
      <c r="F38" s="360">
        <v>13</v>
      </c>
      <c r="G38" s="361">
        <f t="shared" ref="G38:G47" si="3">SUM(E38:F38)</f>
        <v>114</v>
      </c>
      <c r="H38" s="362"/>
    </row>
    <row r="39" spans="2:13" ht="15.6" x14ac:dyDescent="0.3">
      <c r="B39" s="16" t="s">
        <v>13</v>
      </c>
      <c r="C39" s="358">
        <v>8</v>
      </c>
      <c r="D39" s="363">
        <v>340</v>
      </c>
      <c r="E39" s="364">
        <v>7</v>
      </c>
      <c r="F39" s="364">
        <v>1</v>
      </c>
      <c r="G39" s="361">
        <f t="shared" si="3"/>
        <v>8</v>
      </c>
      <c r="H39" s="362"/>
    </row>
    <row r="40" spans="2:13" ht="15.6" x14ac:dyDescent="0.3">
      <c r="B40" s="16" t="s">
        <v>14</v>
      </c>
      <c r="C40" s="365">
        <v>108</v>
      </c>
      <c r="D40" s="359">
        <v>6999</v>
      </c>
      <c r="E40" s="364">
        <v>93</v>
      </c>
      <c r="F40" s="364">
        <v>5</v>
      </c>
      <c r="G40" s="361">
        <f t="shared" si="3"/>
        <v>98</v>
      </c>
      <c r="H40" s="362"/>
      <c r="K40" t="s">
        <v>12</v>
      </c>
    </row>
    <row r="41" spans="2:13" ht="15.6" x14ac:dyDescent="0.3">
      <c r="B41" s="16" t="s">
        <v>15</v>
      </c>
      <c r="C41" s="358">
        <v>132</v>
      </c>
      <c r="D41" s="359">
        <v>3869</v>
      </c>
      <c r="E41" s="364">
        <v>116</v>
      </c>
      <c r="F41" s="366">
        <v>16</v>
      </c>
      <c r="G41" s="361">
        <f t="shared" si="3"/>
        <v>132</v>
      </c>
      <c r="H41" s="362"/>
    </row>
    <row r="42" spans="2:13" ht="15.6" x14ac:dyDescent="0.3">
      <c r="B42" s="16" t="s">
        <v>16</v>
      </c>
      <c r="C42" s="358">
        <v>38</v>
      </c>
      <c r="D42" s="359">
        <v>1139</v>
      </c>
      <c r="E42" s="364">
        <v>33</v>
      </c>
      <c r="F42" s="366">
        <v>5</v>
      </c>
      <c r="G42" s="361">
        <f t="shared" si="3"/>
        <v>38</v>
      </c>
      <c r="H42" s="362"/>
      <c r="J42" t="s">
        <v>12</v>
      </c>
    </row>
    <row r="43" spans="2:13" ht="15.6" x14ac:dyDescent="0.3">
      <c r="B43" s="16" t="s">
        <v>17</v>
      </c>
      <c r="C43" s="358">
        <v>10</v>
      </c>
      <c r="D43" s="359">
        <v>627</v>
      </c>
      <c r="E43" s="364">
        <v>7</v>
      </c>
      <c r="F43" s="366">
        <v>3</v>
      </c>
      <c r="G43" s="361">
        <f t="shared" si="3"/>
        <v>10</v>
      </c>
      <c r="H43" s="362"/>
      <c r="K43" t="s">
        <v>12</v>
      </c>
      <c r="L43" t="s">
        <v>12</v>
      </c>
    </row>
    <row r="44" spans="2:13" ht="15.6" x14ac:dyDescent="0.3">
      <c r="B44" s="16" t="s">
        <v>18</v>
      </c>
      <c r="C44" s="358">
        <v>63</v>
      </c>
      <c r="D44" s="359">
        <v>977</v>
      </c>
      <c r="E44" s="364">
        <v>55</v>
      </c>
      <c r="F44" s="366">
        <v>8</v>
      </c>
      <c r="G44" s="361">
        <f t="shared" si="3"/>
        <v>63</v>
      </c>
      <c r="H44" s="362"/>
      <c r="M44" t="s">
        <v>12</v>
      </c>
    </row>
    <row r="45" spans="2:13" ht="15.6" x14ac:dyDescent="0.3">
      <c r="B45" s="16" t="s">
        <v>19</v>
      </c>
      <c r="C45" s="358">
        <v>120</v>
      </c>
      <c r="D45" s="359">
        <v>2627</v>
      </c>
      <c r="E45" s="364">
        <v>92</v>
      </c>
      <c r="F45" s="366">
        <v>28</v>
      </c>
      <c r="G45" s="361">
        <f t="shared" si="3"/>
        <v>120</v>
      </c>
      <c r="H45" s="362"/>
      <c r="J45" t="s">
        <v>12</v>
      </c>
    </row>
    <row r="46" spans="2:13" ht="15.6" x14ac:dyDescent="0.3">
      <c r="B46" s="16" t="s">
        <v>20</v>
      </c>
      <c r="C46" s="358">
        <v>124</v>
      </c>
      <c r="D46" s="359">
        <v>6218.7</v>
      </c>
      <c r="E46" s="364">
        <v>120</v>
      </c>
      <c r="F46" s="366">
        <v>4</v>
      </c>
      <c r="G46" s="361">
        <f t="shared" si="3"/>
        <v>124</v>
      </c>
      <c r="H46" s="362"/>
      <c r="K46" t="s">
        <v>12</v>
      </c>
    </row>
    <row r="47" spans="2:13" ht="16.2" thickBot="1" x14ac:dyDescent="0.35">
      <c r="B47" s="16" t="s">
        <v>21</v>
      </c>
      <c r="C47" s="358">
        <v>145</v>
      </c>
      <c r="D47" s="367">
        <v>5613</v>
      </c>
      <c r="E47" s="368">
        <v>122</v>
      </c>
      <c r="F47" s="368">
        <v>23</v>
      </c>
      <c r="G47" s="361">
        <f t="shared" si="3"/>
        <v>145</v>
      </c>
      <c r="H47" s="362"/>
      <c r="J47" t="s">
        <v>12</v>
      </c>
    </row>
    <row r="48" spans="2:13" ht="16.2" thickBot="1" x14ac:dyDescent="0.35">
      <c r="B48" s="33" t="s">
        <v>9</v>
      </c>
      <c r="C48" s="369">
        <f>SUM(C38:C47)</f>
        <v>862</v>
      </c>
      <c r="D48" s="370">
        <f>SUM(D38:D47)</f>
        <v>31842.7</v>
      </c>
      <c r="E48" s="371">
        <f>SUM(E38:E47)</f>
        <v>746</v>
      </c>
      <c r="F48" s="371">
        <f>SUM(F38:F47)</f>
        <v>106</v>
      </c>
      <c r="G48" s="372">
        <f>SUM(G38:H47)</f>
        <v>852</v>
      </c>
      <c r="H48" s="373"/>
    </row>
    <row r="49" spans="2:12" ht="15.6" x14ac:dyDescent="0.3">
      <c r="B49" s="4"/>
      <c r="C49" s="4"/>
      <c r="D49" s="4"/>
      <c r="E49" s="4"/>
      <c r="F49" s="4"/>
      <c r="G49" s="4"/>
      <c r="H49" s="4"/>
      <c r="J49" t="s">
        <v>12</v>
      </c>
      <c r="K49" t="s">
        <v>12</v>
      </c>
      <c r="L49" t="s">
        <v>12</v>
      </c>
    </row>
    <row r="50" spans="2:12" ht="15.6" x14ac:dyDescent="0.3">
      <c r="B50" s="4"/>
      <c r="C50" s="4"/>
      <c r="D50" s="4"/>
      <c r="E50" s="4"/>
      <c r="F50" s="4"/>
      <c r="G50" s="4"/>
      <c r="H50" s="4"/>
    </row>
    <row r="51" spans="2:12" ht="15.6" x14ac:dyDescent="0.3">
      <c r="B51" s="4"/>
      <c r="C51" s="4"/>
      <c r="D51" s="4"/>
      <c r="E51" s="4"/>
      <c r="F51" s="4"/>
      <c r="G51" s="4"/>
      <c r="H51" s="4"/>
    </row>
    <row r="52" spans="2:12" ht="15.6" x14ac:dyDescent="0.3">
      <c r="B52" s="4"/>
      <c r="C52" s="4"/>
      <c r="D52" s="4"/>
      <c r="E52" s="4"/>
      <c r="F52" s="4"/>
      <c r="G52" s="4"/>
      <c r="H52" s="4"/>
    </row>
    <row r="53" spans="2:12" ht="15.6" x14ac:dyDescent="0.3">
      <c r="B53" s="4"/>
      <c r="C53" s="4"/>
      <c r="D53" s="4"/>
      <c r="E53" s="4"/>
      <c r="F53" s="4"/>
      <c r="G53" s="4"/>
      <c r="H53" s="4"/>
    </row>
  </sheetData>
  <mergeCells count="33">
    <mergeCell ref="G47:H47"/>
    <mergeCell ref="G48:H48"/>
    <mergeCell ref="G41:H41"/>
    <mergeCell ref="G42:H42"/>
    <mergeCell ref="G43:H43"/>
    <mergeCell ref="G44:H44"/>
    <mergeCell ref="G45:H45"/>
    <mergeCell ref="G46:H46"/>
    <mergeCell ref="B36:D36"/>
    <mergeCell ref="E36:H36"/>
    <mergeCell ref="G37:H37"/>
    <mergeCell ref="G38:H38"/>
    <mergeCell ref="G39:H39"/>
    <mergeCell ref="G40:H40"/>
    <mergeCell ref="G29:H29"/>
    <mergeCell ref="G30:H30"/>
    <mergeCell ref="G31:H31"/>
    <mergeCell ref="G32:H32"/>
    <mergeCell ref="G33:H33"/>
    <mergeCell ref="G34:H34"/>
    <mergeCell ref="G23:H23"/>
    <mergeCell ref="G24:H24"/>
    <mergeCell ref="G25:H25"/>
    <mergeCell ref="G26:H26"/>
    <mergeCell ref="G27:H27"/>
    <mergeCell ref="G28:H28"/>
    <mergeCell ref="B2:H2"/>
    <mergeCell ref="B5:H5"/>
    <mergeCell ref="B6:H6"/>
    <mergeCell ref="B8:E8"/>
    <mergeCell ref="F8:H8"/>
    <mergeCell ref="B22:D22"/>
    <mergeCell ref="E22:H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68B3-98CE-4AF4-9DC0-4E60CFF377A9}">
  <dimension ref="B7:I32"/>
  <sheetViews>
    <sheetView zoomScale="78" zoomScaleNormal="78" workbookViewId="0">
      <selection activeCell="B1" sqref="B1"/>
    </sheetView>
  </sheetViews>
  <sheetFormatPr baseColWidth="10" defaultColWidth="8.88671875" defaultRowHeight="14.4" x14ac:dyDescent="0.3"/>
  <cols>
    <col min="2" max="2" width="39.88671875" customWidth="1"/>
    <col min="3" max="3" width="41.3320312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21" x14ac:dyDescent="0.4">
      <c r="B7" s="44" t="s">
        <v>33</v>
      </c>
      <c r="C7" s="44"/>
      <c r="D7" s="44"/>
      <c r="E7" s="44"/>
      <c r="F7" s="44"/>
      <c r="G7" s="44"/>
      <c r="H7" s="44"/>
      <c r="I7" s="44"/>
    </row>
    <row r="8" spans="2:9" ht="21.6" thickBot="1" x14ac:dyDescent="0.45">
      <c r="B8" s="45" t="s">
        <v>34</v>
      </c>
      <c r="C8" s="45"/>
      <c r="D8" s="45"/>
      <c r="E8" s="45"/>
      <c r="F8" s="45"/>
      <c r="G8" s="45"/>
      <c r="H8" s="45"/>
      <c r="I8" s="45"/>
    </row>
    <row r="9" spans="2:9" ht="21.6" thickBot="1" x14ac:dyDescent="0.45">
      <c r="B9" s="46" t="s">
        <v>35</v>
      </c>
      <c r="C9" s="47"/>
      <c r="D9" s="47"/>
      <c r="E9" s="47"/>
      <c r="F9" s="47"/>
      <c r="G9" s="47"/>
      <c r="H9" s="47"/>
      <c r="I9" s="48"/>
    </row>
    <row r="10" spans="2:9" ht="18.600000000000001" thickBot="1" x14ac:dyDescent="0.4">
      <c r="B10" s="49" t="s">
        <v>36</v>
      </c>
      <c r="C10" s="50"/>
      <c r="D10" s="50"/>
      <c r="E10" s="50"/>
      <c r="F10" s="50"/>
      <c r="G10" s="50"/>
      <c r="H10" s="50"/>
      <c r="I10" s="51"/>
    </row>
    <row r="11" spans="2:9" s="57" customFormat="1" ht="15" thickBot="1" x14ac:dyDescent="0.35">
      <c r="B11" s="52"/>
      <c r="C11" s="53" t="s">
        <v>37</v>
      </c>
      <c r="D11" s="54" t="s">
        <v>38</v>
      </c>
      <c r="E11" s="54" t="s">
        <v>39</v>
      </c>
      <c r="F11" s="54" t="s">
        <v>40</v>
      </c>
      <c r="G11" s="55" t="s">
        <v>41</v>
      </c>
      <c r="H11" s="56" t="s">
        <v>42</v>
      </c>
      <c r="I11" s="54" t="s">
        <v>9</v>
      </c>
    </row>
    <row r="12" spans="2:9" ht="16.2" thickBot="1" x14ac:dyDescent="0.35">
      <c r="B12" s="58">
        <v>1</v>
      </c>
      <c r="C12" s="59" t="s">
        <v>43</v>
      </c>
      <c r="D12" s="60">
        <v>8</v>
      </c>
      <c r="E12" s="61">
        <v>0</v>
      </c>
      <c r="F12" s="60">
        <v>0</v>
      </c>
      <c r="G12" s="60">
        <v>6</v>
      </c>
      <c r="H12" s="61">
        <v>0</v>
      </c>
      <c r="I12" s="62">
        <f>G12+H12</f>
        <v>6</v>
      </c>
    </row>
    <row r="13" spans="2:9" ht="16.2" thickBot="1" x14ac:dyDescent="0.35">
      <c r="B13" s="63">
        <v>2</v>
      </c>
      <c r="C13" s="64" t="s">
        <v>44</v>
      </c>
      <c r="D13" s="60">
        <v>0</v>
      </c>
      <c r="E13" s="61">
        <v>0</v>
      </c>
      <c r="F13" s="60">
        <v>0</v>
      </c>
      <c r="G13" s="60">
        <v>0</v>
      </c>
      <c r="H13" s="61">
        <v>0</v>
      </c>
      <c r="I13" s="62">
        <f t="shared" ref="I13:I22" si="0">G13+H13</f>
        <v>0</v>
      </c>
    </row>
    <row r="14" spans="2:9" ht="16.2" thickBot="1" x14ac:dyDescent="0.35">
      <c r="B14" s="63">
        <v>3</v>
      </c>
      <c r="C14" s="64" t="s">
        <v>45</v>
      </c>
      <c r="D14" s="60">
        <v>0</v>
      </c>
      <c r="E14" s="61">
        <v>0</v>
      </c>
      <c r="F14" s="60">
        <v>0</v>
      </c>
      <c r="G14" s="60">
        <v>0</v>
      </c>
      <c r="H14" s="61">
        <v>0</v>
      </c>
      <c r="I14" s="62">
        <f t="shared" si="0"/>
        <v>0</v>
      </c>
    </row>
    <row r="15" spans="2:9" ht="16.2" thickBot="1" x14ac:dyDescent="0.35">
      <c r="B15" s="63">
        <v>4</v>
      </c>
      <c r="C15" s="65" t="s">
        <v>46</v>
      </c>
      <c r="D15" s="60">
        <v>0</v>
      </c>
      <c r="E15" s="61">
        <v>0</v>
      </c>
      <c r="F15" s="60">
        <v>0</v>
      </c>
      <c r="G15" s="60">
        <v>0</v>
      </c>
      <c r="H15" s="61">
        <v>0</v>
      </c>
      <c r="I15" s="62">
        <f t="shared" si="0"/>
        <v>0</v>
      </c>
    </row>
    <row r="16" spans="2:9" ht="30.75" customHeight="1" thickBot="1" x14ac:dyDescent="0.35">
      <c r="B16" s="63">
        <v>5</v>
      </c>
      <c r="C16" s="66" t="s">
        <v>47</v>
      </c>
      <c r="D16" s="60">
        <v>1</v>
      </c>
      <c r="E16" s="61">
        <v>0</v>
      </c>
      <c r="F16" s="60">
        <v>0</v>
      </c>
      <c r="G16" s="60">
        <v>1</v>
      </c>
      <c r="H16" s="61">
        <v>0</v>
      </c>
      <c r="I16" s="62">
        <f t="shared" si="0"/>
        <v>1</v>
      </c>
    </row>
    <row r="17" spans="2:9" ht="33" customHeight="1" thickBot="1" x14ac:dyDescent="0.35">
      <c r="B17" s="67">
        <v>6</v>
      </c>
      <c r="C17" s="68" t="s">
        <v>48</v>
      </c>
      <c r="D17" s="62">
        <v>0</v>
      </c>
      <c r="E17" s="69">
        <v>0</v>
      </c>
      <c r="F17" s="62">
        <v>0</v>
      </c>
      <c r="G17" s="62">
        <v>0</v>
      </c>
      <c r="H17" s="69">
        <v>0</v>
      </c>
      <c r="I17" s="62">
        <f t="shared" si="0"/>
        <v>0</v>
      </c>
    </row>
    <row r="18" spans="2:9" ht="15" customHeight="1" thickBot="1" x14ac:dyDescent="0.35">
      <c r="B18" s="67">
        <v>7</v>
      </c>
      <c r="C18" s="70" t="s">
        <v>49</v>
      </c>
      <c r="D18" s="71">
        <v>0</v>
      </c>
      <c r="E18" s="61">
        <v>0</v>
      </c>
      <c r="F18" s="60">
        <v>0</v>
      </c>
      <c r="G18" s="72">
        <v>0</v>
      </c>
      <c r="H18" s="61">
        <v>0</v>
      </c>
      <c r="I18" s="62">
        <f t="shared" si="0"/>
        <v>0</v>
      </c>
    </row>
    <row r="19" spans="2:9" ht="15" customHeight="1" thickBot="1" x14ac:dyDescent="0.35">
      <c r="B19" s="73">
        <v>8</v>
      </c>
      <c r="C19" s="74" t="s">
        <v>50</v>
      </c>
      <c r="D19" s="72">
        <v>0</v>
      </c>
      <c r="E19" s="61">
        <v>0</v>
      </c>
      <c r="F19" s="60">
        <v>0</v>
      </c>
      <c r="G19" s="72">
        <v>0</v>
      </c>
      <c r="H19" s="72">
        <v>0</v>
      </c>
      <c r="I19" s="72">
        <v>0</v>
      </c>
    </row>
    <row r="20" spans="2:9" ht="30" customHeight="1" thickBot="1" x14ac:dyDescent="0.35">
      <c r="B20" s="73">
        <v>9</v>
      </c>
      <c r="C20" s="75" t="s">
        <v>51</v>
      </c>
      <c r="D20" s="76">
        <v>0</v>
      </c>
      <c r="E20" s="61">
        <v>0</v>
      </c>
      <c r="F20" s="60">
        <v>0</v>
      </c>
      <c r="G20" s="72">
        <v>0</v>
      </c>
      <c r="H20" s="72">
        <v>0</v>
      </c>
      <c r="I20" s="72">
        <v>0</v>
      </c>
    </row>
    <row r="21" spans="2:9" ht="33" customHeight="1" thickBot="1" x14ac:dyDescent="0.35">
      <c r="B21" s="77">
        <v>10</v>
      </c>
      <c r="C21" s="78" t="s">
        <v>52</v>
      </c>
      <c r="D21" s="79">
        <v>1</v>
      </c>
      <c r="E21" s="61">
        <v>0</v>
      </c>
      <c r="F21" s="80" t="s">
        <v>53</v>
      </c>
      <c r="G21" s="81">
        <v>3</v>
      </c>
      <c r="H21" s="82">
        <v>0</v>
      </c>
      <c r="I21" s="83">
        <f t="shared" si="0"/>
        <v>3</v>
      </c>
    </row>
    <row r="22" spans="2:9" ht="18" customHeight="1" thickBot="1" x14ac:dyDescent="0.35">
      <c r="B22" s="84" t="s">
        <v>9</v>
      </c>
      <c r="C22" s="85"/>
      <c r="D22" s="86">
        <f>+D21+D20+D19+D18+D17+D16+D15+D14+D13+D12</f>
        <v>10</v>
      </c>
      <c r="E22" s="87">
        <f>SUM(E12:E21)</f>
        <v>0</v>
      </c>
      <c r="F22" s="87">
        <v>2</v>
      </c>
      <c r="G22" s="88">
        <f>+G12+G13+G14+G15+G16+G17+G18+G21</f>
        <v>10</v>
      </c>
      <c r="H22" s="87">
        <f>+H12+H13+H14+H15+H16+H17+H18+H21</f>
        <v>0</v>
      </c>
      <c r="I22" s="89">
        <f t="shared" si="0"/>
        <v>10</v>
      </c>
    </row>
    <row r="23" spans="2:9" ht="16.2" customHeight="1" x14ac:dyDescent="0.3">
      <c r="B23" s="90"/>
      <c r="C23" s="90"/>
      <c r="D23" s="91"/>
      <c r="E23" s="92"/>
      <c r="F23" s="92"/>
      <c r="G23" s="92"/>
      <c r="H23" s="92"/>
      <c r="I23" s="92"/>
    </row>
    <row r="24" spans="2:9" ht="16.2" customHeight="1" x14ac:dyDescent="0.3">
      <c r="B24" s="93"/>
      <c r="C24" s="94"/>
      <c r="D24" s="91"/>
      <c r="E24" s="92"/>
      <c r="F24" s="92"/>
      <c r="G24" s="92"/>
      <c r="H24" s="92"/>
      <c r="I24" s="92"/>
    </row>
    <row r="32" spans="2:9" ht="15.6" x14ac:dyDescent="0.3">
      <c r="B32" s="96"/>
      <c r="C32" s="96"/>
      <c r="E32" s="96"/>
      <c r="F32" s="96"/>
    </row>
  </sheetData>
  <mergeCells count="7">
    <mergeCell ref="B32:C32"/>
    <mergeCell ref="E32:F32"/>
    <mergeCell ref="B7:I7"/>
    <mergeCell ref="B8:I8"/>
    <mergeCell ref="B9:I9"/>
    <mergeCell ref="B10:I10"/>
    <mergeCell ref="B22:C22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4497-995B-4C2F-88F2-8ECA0C30BB47}">
  <dimension ref="A5:R38"/>
  <sheetViews>
    <sheetView topLeftCell="G6" zoomScale="103" zoomScaleNormal="100" workbookViewId="0">
      <selection activeCell="F22" sqref="F22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109375" customWidth="1"/>
    <col min="14" max="17" width="10.88671875" customWidth="1"/>
    <col min="18" max="18" width="14.21875" customWidth="1"/>
  </cols>
  <sheetData>
    <row r="5" spans="2:18" ht="28.95" customHeight="1" x14ac:dyDescent="0.3">
      <c r="B5" s="97" t="s">
        <v>55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2:18" ht="45.6" customHeight="1" x14ac:dyDescent="0.3">
      <c r="B6" s="98" t="s">
        <v>56</v>
      </c>
      <c r="C6" s="99" t="s">
        <v>57</v>
      </c>
      <c r="D6" s="99"/>
      <c r="E6" s="99"/>
      <c r="F6" s="99" t="s">
        <v>58</v>
      </c>
      <c r="G6" s="99"/>
      <c r="H6" s="99"/>
      <c r="I6" s="100" t="s">
        <v>59</v>
      </c>
      <c r="J6" s="100"/>
      <c r="K6" s="100"/>
      <c r="L6" s="100"/>
      <c r="M6" s="100"/>
      <c r="N6" s="100"/>
      <c r="O6" s="100"/>
      <c r="P6" s="100"/>
      <c r="Q6" s="100"/>
      <c r="R6" s="101" t="s">
        <v>60</v>
      </c>
    </row>
    <row r="7" spans="2:18" ht="32.4" customHeight="1" thickBot="1" x14ac:dyDescent="0.35">
      <c r="B7" s="98"/>
      <c r="C7" s="102" t="s">
        <v>61</v>
      </c>
      <c r="D7" s="103" t="s">
        <v>62</v>
      </c>
      <c r="E7" s="102" t="s">
        <v>54</v>
      </c>
      <c r="F7" s="103" t="s">
        <v>61</v>
      </c>
      <c r="G7" s="102" t="s">
        <v>62</v>
      </c>
      <c r="H7" s="103" t="s">
        <v>54</v>
      </c>
      <c r="I7" s="104" t="s">
        <v>63</v>
      </c>
      <c r="J7" s="103" t="s">
        <v>64</v>
      </c>
      <c r="K7" s="102" t="s">
        <v>65</v>
      </c>
      <c r="L7" s="103" t="s">
        <v>66</v>
      </c>
      <c r="M7" s="102" t="s">
        <v>67</v>
      </c>
      <c r="N7" s="103" t="s">
        <v>68</v>
      </c>
      <c r="O7" s="102" t="s">
        <v>69</v>
      </c>
      <c r="P7" s="103" t="s">
        <v>70</v>
      </c>
      <c r="Q7" s="102" t="s">
        <v>71</v>
      </c>
      <c r="R7" s="105"/>
    </row>
    <row r="8" spans="2:18" ht="15.6" x14ac:dyDescent="0.3">
      <c r="B8" s="106" t="s">
        <v>72</v>
      </c>
      <c r="C8" s="107">
        <v>34204</v>
      </c>
      <c r="D8" s="108">
        <v>55750</v>
      </c>
      <c r="E8" s="109">
        <f>C8+D8</f>
        <v>89954</v>
      </c>
      <c r="F8" s="110">
        <v>22283.599999999999</v>
      </c>
      <c r="G8" s="111">
        <v>56876.71</v>
      </c>
      <c r="H8" s="112">
        <f>SUM(F8:G8)</f>
        <v>79160.31</v>
      </c>
      <c r="I8" s="113">
        <v>0</v>
      </c>
      <c r="J8" s="114">
        <v>0</v>
      </c>
      <c r="K8" s="115">
        <v>5587</v>
      </c>
      <c r="L8" s="116">
        <v>15048</v>
      </c>
      <c r="M8" s="115">
        <v>25001</v>
      </c>
      <c r="N8" s="116">
        <v>14866</v>
      </c>
      <c r="O8" s="115">
        <v>4492</v>
      </c>
      <c r="P8" s="116">
        <v>198</v>
      </c>
      <c r="Q8" s="117">
        <v>0</v>
      </c>
      <c r="R8" s="118">
        <f>I8+J8+K8+L8+M8+N8+O8+P8+Q8</f>
        <v>65192</v>
      </c>
    </row>
    <row r="9" spans="2:18" ht="15.6" x14ac:dyDescent="0.3">
      <c r="B9" s="106" t="s">
        <v>73</v>
      </c>
      <c r="C9" s="119">
        <v>90</v>
      </c>
      <c r="D9" s="120">
        <v>23807.75</v>
      </c>
      <c r="E9" s="121">
        <f>SUM(C9:D9)</f>
        <v>23897.75</v>
      </c>
      <c r="F9" s="110">
        <v>40</v>
      </c>
      <c r="G9" s="122">
        <v>22334.45</v>
      </c>
      <c r="H9" s="112">
        <f>SUM(F9:G9)</f>
        <v>22374.45</v>
      </c>
      <c r="I9" s="123">
        <v>0</v>
      </c>
      <c r="J9" s="124">
        <v>125.83</v>
      </c>
      <c r="K9" s="125">
        <v>853.25</v>
      </c>
      <c r="L9" s="116">
        <v>5638.96</v>
      </c>
      <c r="M9" s="126">
        <v>26422</v>
      </c>
      <c r="N9" s="116">
        <v>0</v>
      </c>
      <c r="O9" s="126">
        <v>0</v>
      </c>
      <c r="P9" s="116">
        <v>0</v>
      </c>
      <c r="Q9" s="125">
        <v>0</v>
      </c>
      <c r="R9" s="127">
        <f>I9+J9+K9+L9+M9+N9+O9+P9+Q9</f>
        <v>33040.04</v>
      </c>
    </row>
    <row r="10" spans="2:18" ht="15.6" x14ac:dyDescent="0.3">
      <c r="B10" s="106" t="s">
        <v>74</v>
      </c>
      <c r="C10" s="128">
        <v>150.13999999999999</v>
      </c>
      <c r="D10" s="120">
        <v>3956.34</v>
      </c>
      <c r="E10" s="121">
        <f>SUM(C10:D10)</f>
        <v>4106.4800000000005</v>
      </c>
      <c r="F10" s="110">
        <v>113.26</v>
      </c>
      <c r="G10" s="122">
        <v>2737.95</v>
      </c>
      <c r="H10" s="112">
        <f>SUM(F10:G10)</f>
        <v>2851.21</v>
      </c>
      <c r="I10" s="123">
        <v>0</v>
      </c>
      <c r="J10" s="124">
        <v>70.69</v>
      </c>
      <c r="K10" s="129">
        <v>224.95</v>
      </c>
      <c r="L10" s="124">
        <v>771.63</v>
      </c>
      <c r="M10" s="129">
        <v>475.92</v>
      </c>
      <c r="N10" s="124">
        <v>502.54</v>
      </c>
      <c r="O10" s="126">
        <v>0</v>
      </c>
      <c r="P10" s="116">
        <v>0</v>
      </c>
      <c r="Q10" s="125">
        <v>0</v>
      </c>
      <c r="R10" s="127">
        <f>I10+J10+K10+L10+M10+N10+O10+P10+Q10</f>
        <v>2045.73</v>
      </c>
    </row>
    <row r="11" spans="2:18" ht="15.6" x14ac:dyDescent="0.3">
      <c r="B11" s="106" t="s">
        <v>75</v>
      </c>
      <c r="C11" s="128">
        <v>2292</v>
      </c>
      <c r="D11" s="120">
        <v>0</v>
      </c>
      <c r="E11" s="121">
        <f>SUM(C11:D11)</f>
        <v>2292</v>
      </c>
      <c r="F11" s="110">
        <v>2785.16</v>
      </c>
      <c r="G11" s="122">
        <v>0</v>
      </c>
      <c r="H11" s="112">
        <f>SUM(F11:G11)</f>
        <v>2785.16</v>
      </c>
      <c r="I11" s="123">
        <v>0</v>
      </c>
      <c r="J11" s="114">
        <v>0</v>
      </c>
      <c r="K11" s="126">
        <v>0</v>
      </c>
      <c r="L11" s="116">
        <v>0</v>
      </c>
      <c r="M11" s="126">
        <v>2249.31</v>
      </c>
      <c r="N11" s="124">
        <v>557.03</v>
      </c>
      <c r="O11" s="126">
        <v>0</v>
      </c>
      <c r="P11" s="116">
        <v>0</v>
      </c>
      <c r="Q11" s="125">
        <v>0</v>
      </c>
      <c r="R11" s="127">
        <f>Q11+P11+O11+N11+M11+L11+K11+J11+I11</f>
        <v>2806.34</v>
      </c>
    </row>
    <row r="12" spans="2:18" ht="15.6" x14ac:dyDescent="0.3">
      <c r="B12" s="106" t="s">
        <v>76</v>
      </c>
      <c r="C12" s="122">
        <v>1741.64</v>
      </c>
      <c r="D12" s="112">
        <v>34967.360000000001</v>
      </c>
      <c r="E12" s="122">
        <v>36709</v>
      </c>
      <c r="F12" s="130">
        <v>609.57000000000005</v>
      </c>
      <c r="G12" s="122">
        <v>24944.3</v>
      </c>
      <c r="H12" s="110">
        <v>25553.88</v>
      </c>
      <c r="I12" s="122">
        <v>89.62</v>
      </c>
      <c r="J12" s="124">
        <v>622.54</v>
      </c>
      <c r="K12" s="126">
        <v>2470.33</v>
      </c>
      <c r="L12" s="116">
        <v>15312.57</v>
      </c>
      <c r="M12" s="126">
        <v>5288.26</v>
      </c>
      <c r="N12" s="116">
        <v>1483.33</v>
      </c>
      <c r="O12" s="126">
        <v>1099.5219999999999</v>
      </c>
      <c r="P12" s="116">
        <v>0</v>
      </c>
      <c r="Q12" s="125">
        <v>0</v>
      </c>
      <c r="R12" s="127">
        <f t="shared" ref="R12:R17" si="0">I12+J12+K12+L12+M12+N12+O12+P12+Q12</f>
        <v>26366.172000000002</v>
      </c>
    </row>
    <row r="13" spans="2:18" ht="15.6" x14ac:dyDescent="0.3">
      <c r="B13" s="106" t="s">
        <v>77</v>
      </c>
      <c r="C13" s="131">
        <v>7010</v>
      </c>
      <c r="D13" s="132">
        <v>61766.32</v>
      </c>
      <c r="E13" s="121">
        <f>SUM(C13:D13)</f>
        <v>68776.320000000007</v>
      </c>
      <c r="F13" s="110">
        <v>2804</v>
      </c>
      <c r="G13" s="122">
        <v>62696</v>
      </c>
      <c r="H13" s="112">
        <f>SUM(F13:G13)</f>
        <v>65500</v>
      </c>
      <c r="I13" s="123">
        <v>0</v>
      </c>
      <c r="J13" s="114">
        <v>866.4</v>
      </c>
      <c r="K13" s="126">
        <v>6536.87</v>
      </c>
      <c r="L13" s="116">
        <v>18719.93</v>
      </c>
      <c r="M13" s="126">
        <v>15765.67</v>
      </c>
      <c r="N13" s="116">
        <v>12911.59</v>
      </c>
      <c r="O13" s="126">
        <v>7194.22</v>
      </c>
      <c r="P13" s="116">
        <v>4494.12</v>
      </c>
      <c r="Q13" s="126">
        <v>2809.6</v>
      </c>
      <c r="R13" s="127">
        <f t="shared" si="0"/>
        <v>69298.400000000009</v>
      </c>
    </row>
    <row r="14" spans="2:18" s="95" customFormat="1" ht="15.6" x14ac:dyDescent="0.3">
      <c r="B14" s="133" t="s">
        <v>78</v>
      </c>
      <c r="C14" s="134">
        <v>21600</v>
      </c>
      <c r="D14" s="135">
        <v>222652</v>
      </c>
      <c r="E14" s="136">
        <f>SUM(C14:D14)</f>
        <v>244252</v>
      </c>
      <c r="F14" s="110">
        <v>8245.9</v>
      </c>
      <c r="G14" s="122">
        <v>158826.13</v>
      </c>
      <c r="H14" s="112">
        <f>SUM(F14:G14)</f>
        <v>167072.03</v>
      </c>
      <c r="I14" s="122">
        <v>0</v>
      </c>
      <c r="J14" s="137">
        <v>0</v>
      </c>
      <c r="K14" s="138">
        <v>10911.61</v>
      </c>
      <c r="L14" s="137">
        <v>26501.68</v>
      </c>
      <c r="M14" s="138">
        <v>41141.26</v>
      </c>
      <c r="N14" s="137">
        <v>24185.48</v>
      </c>
      <c r="O14" s="139">
        <v>1174.72</v>
      </c>
      <c r="P14" s="137">
        <v>3664.03</v>
      </c>
      <c r="Q14" s="140">
        <v>0</v>
      </c>
      <c r="R14" s="127">
        <f t="shared" si="0"/>
        <v>107578.78</v>
      </c>
    </row>
    <row r="15" spans="2:18" s="95" customFormat="1" ht="15.6" x14ac:dyDescent="0.3">
      <c r="B15" s="133" t="s">
        <v>79</v>
      </c>
      <c r="C15" s="141">
        <v>35572</v>
      </c>
      <c r="D15" s="142">
        <v>15003</v>
      </c>
      <c r="E15" s="136">
        <f>SUM(C15:D15)</f>
        <v>50575</v>
      </c>
      <c r="F15" s="110">
        <v>14228.8</v>
      </c>
      <c r="G15" s="122">
        <v>12385.17</v>
      </c>
      <c r="H15" s="112">
        <f>SUM(F15:G15)</f>
        <v>26613.97</v>
      </c>
      <c r="I15" s="122">
        <v>0</v>
      </c>
      <c r="J15" s="143">
        <v>0</v>
      </c>
      <c r="K15" s="138">
        <v>2950.74</v>
      </c>
      <c r="L15" s="137">
        <v>9350.6</v>
      </c>
      <c r="M15" s="138">
        <v>5400.8</v>
      </c>
      <c r="N15" s="137">
        <v>5023.8</v>
      </c>
      <c r="O15" s="138">
        <v>0</v>
      </c>
      <c r="P15" s="137">
        <v>0</v>
      </c>
      <c r="Q15" s="140">
        <v>0</v>
      </c>
      <c r="R15" s="127">
        <f t="shared" si="0"/>
        <v>22725.94</v>
      </c>
    </row>
    <row r="16" spans="2:18" ht="29.25" customHeight="1" x14ac:dyDescent="0.3">
      <c r="B16" s="144" t="s">
        <v>80</v>
      </c>
      <c r="C16" s="119">
        <v>32450</v>
      </c>
      <c r="D16" s="108">
        <v>0</v>
      </c>
      <c r="E16" s="145">
        <f>SUM(C16:D16)</f>
        <v>32450</v>
      </c>
      <c r="F16" s="110">
        <v>45202</v>
      </c>
      <c r="G16" s="146">
        <v>0</v>
      </c>
      <c r="H16" s="147">
        <v>45202</v>
      </c>
      <c r="I16" s="148">
        <v>0</v>
      </c>
      <c r="J16" s="114">
        <v>0</v>
      </c>
      <c r="K16" s="125">
        <v>0</v>
      </c>
      <c r="L16" s="116">
        <v>0</v>
      </c>
      <c r="M16" s="126">
        <v>35344</v>
      </c>
      <c r="N16" s="116">
        <v>7040.12</v>
      </c>
      <c r="O16" s="126">
        <v>2603</v>
      </c>
      <c r="P16" s="116">
        <v>80</v>
      </c>
      <c r="Q16" s="125">
        <v>0</v>
      </c>
      <c r="R16" s="127">
        <f t="shared" si="0"/>
        <v>45067.12</v>
      </c>
    </row>
    <row r="17" spans="1:18" ht="16.2" thickBot="1" x14ac:dyDescent="0.35">
      <c r="A17" s="149"/>
      <c r="B17" s="150" t="s">
        <v>81</v>
      </c>
      <c r="C17" s="151">
        <v>25000</v>
      </c>
      <c r="D17" s="152">
        <v>133555</v>
      </c>
      <c r="E17" s="153">
        <f>SUM(C17:D17)</f>
        <v>158555</v>
      </c>
      <c r="F17" s="154">
        <v>10000</v>
      </c>
      <c r="G17" s="155">
        <v>130000</v>
      </c>
      <c r="H17" s="156">
        <f>SUM(F17:G17)</f>
        <v>140000</v>
      </c>
      <c r="I17" s="157">
        <v>0</v>
      </c>
      <c r="J17" s="158">
        <v>0</v>
      </c>
      <c r="K17" s="159">
        <v>5016.01</v>
      </c>
      <c r="L17" s="160">
        <v>17259.73</v>
      </c>
      <c r="M17" s="159">
        <v>28518.15</v>
      </c>
      <c r="N17" s="160">
        <v>23086.83</v>
      </c>
      <c r="O17" s="159">
        <v>12171.5</v>
      </c>
      <c r="P17" s="160">
        <v>12725.57</v>
      </c>
      <c r="Q17" s="161">
        <v>544</v>
      </c>
      <c r="R17" s="162">
        <f t="shared" si="0"/>
        <v>99321.790000000008</v>
      </c>
    </row>
    <row r="18" spans="1:18" s="163" customFormat="1" ht="24" customHeight="1" thickBot="1" x14ac:dyDescent="0.35">
      <c r="B18" s="164" t="s">
        <v>9</v>
      </c>
      <c r="C18" s="165">
        <f>SUM(C8:C17)</f>
        <v>160109.78</v>
      </c>
      <c r="D18" s="166">
        <f>SUM(D8:D17)</f>
        <v>551457.77</v>
      </c>
      <c r="E18" s="165">
        <f t="shared" ref="E18" si="1">C18+D18</f>
        <v>711567.55</v>
      </c>
      <c r="F18" s="167">
        <f t="shared" ref="F18:O18" si="2">SUM(F8:F17)</f>
        <v>106312.29</v>
      </c>
      <c r="G18" s="167">
        <f t="shared" si="2"/>
        <v>470800.71</v>
      </c>
      <c r="H18" s="167">
        <f t="shared" si="2"/>
        <v>577113.01</v>
      </c>
      <c r="I18" s="168">
        <f t="shared" si="2"/>
        <v>89.62</v>
      </c>
      <c r="J18" s="167">
        <f t="shared" si="2"/>
        <v>1685.46</v>
      </c>
      <c r="K18" s="169">
        <f t="shared" si="2"/>
        <v>34550.76</v>
      </c>
      <c r="L18" s="170">
        <f t="shared" si="2"/>
        <v>108603.1</v>
      </c>
      <c r="M18" s="170">
        <f t="shared" si="2"/>
        <v>185606.37000000002</v>
      </c>
      <c r="N18" s="171">
        <f t="shared" si="2"/>
        <v>89656.72</v>
      </c>
      <c r="O18" s="167">
        <f t="shared" si="2"/>
        <v>28734.962</v>
      </c>
      <c r="P18" s="167">
        <f>SUM(P8:P17)</f>
        <v>21161.72</v>
      </c>
      <c r="Q18" s="172">
        <f>SUM(Q8:Q17)</f>
        <v>3353.6</v>
      </c>
      <c r="R18" s="173">
        <f>Q18+P18+O18+N18+M18+L18+K18+J18+I18</f>
        <v>473442.31200000009</v>
      </c>
    </row>
    <row r="19" spans="1:18" ht="15.6" x14ac:dyDescent="0.3">
      <c r="B19" s="174"/>
      <c r="C19" s="174"/>
      <c r="D19" s="174"/>
      <c r="E19" s="175"/>
      <c r="G19" s="176"/>
      <c r="H19" s="176"/>
    </row>
    <row r="20" spans="1:18" ht="15.6" x14ac:dyDescent="0.3">
      <c r="B20" s="177"/>
      <c r="E20" s="178"/>
      <c r="M20" s="179"/>
      <c r="O20" s="179"/>
      <c r="P20" s="179"/>
    </row>
    <row r="21" spans="1:18" x14ac:dyDescent="0.3">
      <c r="O21" s="179"/>
    </row>
    <row r="38" spans="2:6" ht="15.6" x14ac:dyDescent="0.3">
      <c r="B38" s="96"/>
      <c r="C38" s="96"/>
      <c r="E38" s="96"/>
      <c r="F38" s="96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0A5D-7C86-43F1-9C4E-DE1C00671A43}">
  <dimension ref="A5:AD17"/>
  <sheetViews>
    <sheetView workbookViewId="0">
      <selection activeCell="N4" sqref="N4"/>
    </sheetView>
  </sheetViews>
  <sheetFormatPr baseColWidth="10" defaultRowHeight="14.4" x14ac:dyDescent="0.3"/>
  <cols>
    <col min="1" max="1" width="4.88671875" customWidth="1"/>
    <col min="2" max="2" width="28.77734375" customWidth="1"/>
    <col min="3" max="30" width="8.77734375" customWidth="1"/>
  </cols>
  <sheetData>
    <row r="5" spans="1:30" ht="18" x14ac:dyDescent="0.35">
      <c r="B5" s="180" t="s">
        <v>82</v>
      </c>
      <c r="C5" s="180"/>
      <c r="D5" s="181" t="s">
        <v>83</v>
      </c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</row>
    <row r="6" spans="1:30" ht="33" customHeight="1" x14ac:dyDescent="0.3">
      <c r="A6" s="182" t="s">
        <v>84</v>
      </c>
      <c r="B6" s="190" t="s">
        <v>85</v>
      </c>
      <c r="C6" s="184" t="s">
        <v>86</v>
      </c>
      <c r="D6" s="185" t="s">
        <v>41</v>
      </c>
      <c r="E6" s="186" t="s">
        <v>42</v>
      </c>
      <c r="F6" s="187" t="s">
        <v>87</v>
      </c>
      <c r="G6" s="188" t="s">
        <v>88</v>
      </c>
      <c r="H6" s="185" t="s">
        <v>41</v>
      </c>
      <c r="I6" s="186" t="s">
        <v>42</v>
      </c>
      <c r="J6" s="189" t="s">
        <v>87</v>
      </c>
      <c r="K6" s="184" t="s">
        <v>89</v>
      </c>
      <c r="L6" s="185" t="s">
        <v>41</v>
      </c>
      <c r="M6" s="186" t="s">
        <v>42</v>
      </c>
      <c r="N6" s="187" t="s">
        <v>87</v>
      </c>
      <c r="O6" s="184" t="s">
        <v>90</v>
      </c>
      <c r="P6" s="185" t="s">
        <v>41</v>
      </c>
      <c r="Q6" s="186" t="s">
        <v>42</v>
      </c>
      <c r="R6" s="187" t="s">
        <v>87</v>
      </c>
      <c r="S6" s="184" t="s">
        <v>91</v>
      </c>
      <c r="T6" s="185" t="s">
        <v>41</v>
      </c>
      <c r="U6" s="186" t="s">
        <v>42</v>
      </c>
      <c r="V6" s="187" t="s">
        <v>87</v>
      </c>
      <c r="W6" s="184" t="s">
        <v>92</v>
      </c>
      <c r="X6" s="185" t="s">
        <v>41</v>
      </c>
      <c r="Y6" s="186" t="s">
        <v>42</v>
      </c>
      <c r="Z6" s="187" t="s">
        <v>87</v>
      </c>
      <c r="AA6" s="184" t="s">
        <v>93</v>
      </c>
      <c r="AB6" s="185" t="s">
        <v>41</v>
      </c>
      <c r="AC6" s="186" t="s">
        <v>42</v>
      </c>
      <c r="AD6" s="187" t="s">
        <v>87</v>
      </c>
    </row>
    <row r="7" spans="1:30" ht="15.6" x14ac:dyDescent="0.3">
      <c r="A7" s="191">
        <v>1</v>
      </c>
      <c r="B7" s="192" t="s">
        <v>94</v>
      </c>
      <c r="C7" s="182">
        <v>224</v>
      </c>
      <c r="D7" s="182">
        <v>205</v>
      </c>
      <c r="E7" s="182">
        <v>17</v>
      </c>
      <c r="F7" s="182">
        <v>222</v>
      </c>
      <c r="G7" s="182">
        <v>92</v>
      </c>
      <c r="H7" s="182">
        <v>81</v>
      </c>
      <c r="I7" s="182">
        <v>11</v>
      </c>
      <c r="J7" s="182">
        <v>92</v>
      </c>
      <c r="K7" s="182">
        <v>149</v>
      </c>
      <c r="L7" s="182">
        <v>129</v>
      </c>
      <c r="M7" s="182">
        <v>19</v>
      </c>
      <c r="N7" s="182">
        <v>148</v>
      </c>
      <c r="O7" s="182">
        <v>41</v>
      </c>
      <c r="P7" s="182">
        <v>11</v>
      </c>
      <c r="Q7" s="182">
        <v>10</v>
      </c>
      <c r="R7" s="182">
        <v>21</v>
      </c>
      <c r="S7" s="182">
        <v>0</v>
      </c>
      <c r="T7" s="182">
        <v>0</v>
      </c>
      <c r="U7" s="182">
        <v>0</v>
      </c>
      <c r="V7" s="182">
        <v>0</v>
      </c>
      <c r="W7" s="182">
        <v>0</v>
      </c>
      <c r="X7" s="182">
        <v>0</v>
      </c>
      <c r="Y7" s="182">
        <v>0</v>
      </c>
      <c r="Z7" s="182">
        <v>0</v>
      </c>
      <c r="AA7" s="182">
        <v>0</v>
      </c>
      <c r="AB7" s="182">
        <v>0</v>
      </c>
      <c r="AC7" s="182">
        <v>0</v>
      </c>
      <c r="AD7" s="182">
        <v>0</v>
      </c>
    </row>
    <row r="8" spans="1:30" ht="15.6" x14ac:dyDescent="0.3">
      <c r="A8" s="191">
        <v>2</v>
      </c>
      <c r="B8" s="192" t="s">
        <v>95</v>
      </c>
      <c r="C8" s="182">
        <v>619</v>
      </c>
      <c r="D8" s="182">
        <v>533</v>
      </c>
      <c r="E8" s="182">
        <v>84</v>
      </c>
      <c r="F8" s="182">
        <v>617</v>
      </c>
      <c r="G8" s="182">
        <v>66</v>
      </c>
      <c r="H8" s="182">
        <v>56</v>
      </c>
      <c r="I8" s="182">
        <v>10</v>
      </c>
      <c r="J8" s="182">
        <v>66</v>
      </c>
      <c r="K8" s="182">
        <v>507</v>
      </c>
      <c r="L8" s="182">
        <v>432</v>
      </c>
      <c r="M8" s="182">
        <v>77</v>
      </c>
      <c r="N8" s="182">
        <v>507</v>
      </c>
      <c r="O8" s="182">
        <v>10</v>
      </c>
      <c r="P8" s="182">
        <v>9</v>
      </c>
      <c r="Q8" s="182">
        <v>1</v>
      </c>
      <c r="R8" s="182">
        <v>7</v>
      </c>
      <c r="S8" s="182">
        <v>13</v>
      </c>
      <c r="T8" s="182">
        <v>25</v>
      </c>
      <c r="U8" s="182">
        <v>8</v>
      </c>
      <c r="V8" s="182">
        <v>33</v>
      </c>
      <c r="W8" s="182">
        <v>7</v>
      </c>
      <c r="X8" s="182">
        <v>18</v>
      </c>
      <c r="Y8" s="182">
        <v>3</v>
      </c>
      <c r="Z8" s="182">
        <v>21</v>
      </c>
      <c r="AA8" s="182">
        <v>1</v>
      </c>
      <c r="AB8" s="182">
        <v>12</v>
      </c>
      <c r="AC8" s="182">
        <v>3</v>
      </c>
      <c r="AD8" s="182">
        <v>15</v>
      </c>
    </row>
    <row r="9" spans="1:30" ht="15.6" x14ac:dyDescent="0.3">
      <c r="A9" s="191">
        <v>3</v>
      </c>
      <c r="B9" s="192" t="s">
        <v>96</v>
      </c>
      <c r="C9" s="182">
        <v>327</v>
      </c>
      <c r="D9" s="182">
        <v>281</v>
      </c>
      <c r="E9" s="182">
        <v>46</v>
      </c>
      <c r="F9" s="182">
        <v>327</v>
      </c>
      <c r="G9" s="182">
        <v>236</v>
      </c>
      <c r="H9" s="182">
        <v>204</v>
      </c>
      <c r="I9" s="182">
        <v>32</v>
      </c>
      <c r="J9" s="182">
        <v>236</v>
      </c>
      <c r="K9" s="182">
        <v>206</v>
      </c>
      <c r="L9" s="182">
        <v>180</v>
      </c>
      <c r="M9" s="182">
        <v>26</v>
      </c>
      <c r="N9" s="182">
        <v>206</v>
      </c>
      <c r="O9" s="182">
        <v>36</v>
      </c>
      <c r="P9" s="182">
        <v>33</v>
      </c>
      <c r="Q9" s="182">
        <v>3</v>
      </c>
      <c r="R9" s="182">
        <v>36</v>
      </c>
      <c r="S9" s="182">
        <v>25</v>
      </c>
      <c r="T9" s="182">
        <v>65</v>
      </c>
      <c r="U9" s="182">
        <v>14</v>
      </c>
      <c r="V9" s="182">
        <v>79</v>
      </c>
      <c r="W9" s="182">
        <v>13</v>
      </c>
      <c r="X9" s="182">
        <v>35</v>
      </c>
      <c r="Y9" s="182">
        <v>12</v>
      </c>
      <c r="Z9" s="182">
        <v>47</v>
      </c>
      <c r="AA9" s="182">
        <v>0</v>
      </c>
      <c r="AB9" s="182">
        <v>0</v>
      </c>
      <c r="AC9" s="182">
        <v>0</v>
      </c>
      <c r="AD9" s="182">
        <v>0</v>
      </c>
    </row>
    <row r="10" spans="1:30" ht="15.6" x14ac:dyDescent="0.3">
      <c r="A10" s="191">
        <v>4</v>
      </c>
      <c r="B10" s="192" t="s">
        <v>97</v>
      </c>
      <c r="C10" s="182">
        <v>277</v>
      </c>
      <c r="D10" s="182">
        <v>255</v>
      </c>
      <c r="E10" s="182">
        <v>22</v>
      </c>
      <c r="F10" s="182">
        <v>277</v>
      </c>
      <c r="G10" s="182">
        <v>61</v>
      </c>
      <c r="H10" s="182">
        <v>57</v>
      </c>
      <c r="I10" s="182">
        <v>4</v>
      </c>
      <c r="J10" s="182">
        <v>61</v>
      </c>
      <c r="K10" s="182">
        <v>174</v>
      </c>
      <c r="L10" s="182">
        <v>157</v>
      </c>
      <c r="M10" s="182">
        <v>17</v>
      </c>
      <c r="N10" s="182">
        <v>174</v>
      </c>
      <c r="O10" s="182">
        <v>15</v>
      </c>
      <c r="P10" s="182">
        <v>14</v>
      </c>
      <c r="Q10" s="182">
        <v>1</v>
      </c>
      <c r="R10" s="182">
        <v>15</v>
      </c>
      <c r="S10" s="182">
        <v>7</v>
      </c>
      <c r="T10" s="182">
        <v>29</v>
      </c>
      <c r="U10" s="182">
        <v>3</v>
      </c>
      <c r="V10" s="182">
        <v>32</v>
      </c>
      <c r="W10" s="182">
        <v>3</v>
      </c>
      <c r="X10" s="182">
        <v>10</v>
      </c>
      <c r="Y10" s="182">
        <v>0</v>
      </c>
      <c r="Z10" s="182">
        <v>10</v>
      </c>
      <c r="AA10" s="182">
        <v>5</v>
      </c>
      <c r="AB10" s="182">
        <v>50</v>
      </c>
      <c r="AC10" s="182">
        <v>0</v>
      </c>
      <c r="AD10" s="182">
        <v>50</v>
      </c>
    </row>
    <row r="11" spans="1:30" ht="15.6" x14ac:dyDescent="0.3">
      <c r="A11" s="191">
        <v>5</v>
      </c>
      <c r="B11" s="192" t="s">
        <v>98</v>
      </c>
      <c r="C11" s="182">
        <v>174</v>
      </c>
      <c r="D11" s="182">
        <v>150</v>
      </c>
      <c r="E11" s="182">
        <v>24</v>
      </c>
      <c r="F11" s="182">
        <v>174</v>
      </c>
      <c r="G11" s="182">
        <v>15</v>
      </c>
      <c r="H11" s="182">
        <v>14</v>
      </c>
      <c r="I11" s="182">
        <v>1</v>
      </c>
      <c r="J11" s="182">
        <v>15</v>
      </c>
      <c r="K11" s="182">
        <v>43</v>
      </c>
      <c r="L11" s="182">
        <v>39</v>
      </c>
      <c r="M11" s="182">
        <v>4</v>
      </c>
      <c r="N11" s="182">
        <v>43</v>
      </c>
      <c r="O11" s="182">
        <v>10</v>
      </c>
      <c r="P11" s="182">
        <v>9</v>
      </c>
      <c r="Q11" s="182">
        <v>1</v>
      </c>
      <c r="R11" s="182">
        <v>10</v>
      </c>
      <c r="S11" s="182">
        <v>0</v>
      </c>
      <c r="T11" s="182">
        <v>0</v>
      </c>
      <c r="U11" s="182">
        <v>0</v>
      </c>
      <c r="V11" s="182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</row>
    <row r="12" spans="1:30" ht="15.6" x14ac:dyDescent="0.3">
      <c r="A12" s="191">
        <v>6</v>
      </c>
      <c r="B12" s="192" t="s">
        <v>99</v>
      </c>
      <c r="C12" s="182">
        <v>72</v>
      </c>
      <c r="D12" s="182">
        <v>60</v>
      </c>
      <c r="E12" s="182">
        <v>12</v>
      </c>
      <c r="F12" s="182">
        <v>72</v>
      </c>
      <c r="G12" s="182">
        <v>8</v>
      </c>
      <c r="H12" s="182">
        <v>7</v>
      </c>
      <c r="I12" s="182">
        <v>1</v>
      </c>
      <c r="J12" s="182">
        <v>8</v>
      </c>
      <c r="K12" s="182">
        <v>33</v>
      </c>
      <c r="L12" s="182">
        <v>29</v>
      </c>
      <c r="M12" s="182">
        <v>4</v>
      </c>
      <c r="N12" s="182">
        <v>33</v>
      </c>
      <c r="O12" s="182">
        <v>4</v>
      </c>
      <c r="P12" s="182">
        <v>4</v>
      </c>
      <c r="Q12" s="182">
        <v>0</v>
      </c>
      <c r="R12" s="182">
        <v>0</v>
      </c>
      <c r="S12" s="182">
        <v>8</v>
      </c>
      <c r="T12" s="182">
        <v>7</v>
      </c>
      <c r="U12" s="182">
        <v>3</v>
      </c>
      <c r="V12" s="182">
        <v>10</v>
      </c>
      <c r="W12" s="182">
        <v>1</v>
      </c>
      <c r="X12" s="182">
        <v>2</v>
      </c>
      <c r="Y12" s="182">
        <v>0</v>
      </c>
      <c r="Z12" s="182">
        <v>2</v>
      </c>
      <c r="AA12" s="182">
        <v>0</v>
      </c>
      <c r="AB12" s="182">
        <v>0</v>
      </c>
      <c r="AC12" s="182">
        <v>0</v>
      </c>
      <c r="AD12" s="182">
        <v>0</v>
      </c>
    </row>
    <row r="13" spans="1:30" ht="15.6" x14ac:dyDescent="0.3">
      <c r="A13" s="191">
        <v>7</v>
      </c>
      <c r="B13" s="192" t="s">
        <v>100</v>
      </c>
      <c r="C13" s="182">
        <v>100</v>
      </c>
      <c r="D13" s="182">
        <v>88</v>
      </c>
      <c r="E13" s="182">
        <v>12</v>
      </c>
      <c r="F13" s="182">
        <v>100</v>
      </c>
      <c r="G13" s="182">
        <v>11</v>
      </c>
      <c r="H13" s="182">
        <v>10</v>
      </c>
      <c r="I13" s="182">
        <v>1</v>
      </c>
      <c r="J13" s="182">
        <v>11</v>
      </c>
      <c r="K13" s="182">
        <v>58</v>
      </c>
      <c r="L13" s="182">
        <v>47</v>
      </c>
      <c r="M13" s="182">
        <v>11</v>
      </c>
      <c r="N13" s="182">
        <v>58</v>
      </c>
      <c r="O13" s="182">
        <v>19</v>
      </c>
      <c r="P13" s="182">
        <v>16</v>
      </c>
      <c r="Q13" s="182">
        <v>3</v>
      </c>
      <c r="R13" s="182">
        <v>19</v>
      </c>
      <c r="S13" s="182">
        <v>3</v>
      </c>
      <c r="T13" s="182">
        <v>11</v>
      </c>
      <c r="U13" s="182">
        <v>1</v>
      </c>
      <c r="V13" s="182">
        <v>12</v>
      </c>
      <c r="W13" s="182">
        <v>1</v>
      </c>
      <c r="X13" s="182">
        <v>3</v>
      </c>
      <c r="Y13" s="182">
        <v>0</v>
      </c>
      <c r="Z13" s="182">
        <v>3</v>
      </c>
      <c r="AA13" s="182">
        <v>0</v>
      </c>
      <c r="AB13" s="182">
        <v>0</v>
      </c>
      <c r="AC13" s="182">
        <v>0</v>
      </c>
      <c r="AD13" s="182">
        <v>0</v>
      </c>
    </row>
    <row r="14" spans="1:30" ht="15.6" x14ac:dyDescent="0.3">
      <c r="A14" s="191">
        <v>8</v>
      </c>
      <c r="B14" s="192" t="s">
        <v>101</v>
      </c>
      <c r="C14" s="182">
        <v>233</v>
      </c>
      <c r="D14" s="182">
        <v>195</v>
      </c>
      <c r="E14" s="182">
        <v>38</v>
      </c>
      <c r="F14" s="182">
        <v>233</v>
      </c>
      <c r="G14" s="182">
        <v>18</v>
      </c>
      <c r="H14" s="182">
        <v>12</v>
      </c>
      <c r="I14" s="182">
        <v>6</v>
      </c>
      <c r="J14" s="182">
        <v>18</v>
      </c>
      <c r="K14" s="182">
        <v>189</v>
      </c>
      <c r="L14" s="182">
        <v>159</v>
      </c>
      <c r="M14" s="182">
        <v>24</v>
      </c>
      <c r="N14" s="182">
        <v>183</v>
      </c>
      <c r="O14" s="182">
        <v>123</v>
      </c>
      <c r="P14" s="182">
        <v>109</v>
      </c>
      <c r="Q14" s="182">
        <v>14</v>
      </c>
      <c r="R14" s="182">
        <v>123</v>
      </c>
      <c r="S14" s="182">
        <v>5</v>
      </c>
      <c r="T14" s="182">
        <v>18</v>
      </c>
      <c r="U14" s="182">
        <v>3</v>
      </c>
      <c r="V14" s="182">
        <v>21</v>
      </c>
      <c r="W14" s="182">
        <v>0</v>
      </c>
      <c r="X14" s="182">
        <v>0</v>
      </c>
      <c r="Y14" s="182">
        <v>0</v>
      </c>
      <c r="Z14" s="182">
        <v>0</v>
      </c>
      <c r="AA14" s="182">
        <v>1</v>
      </c>
      <c r="AB14" s="182">
        <v>4</v>
      </c>
      <c r="AC14" s="182">
        <v>5</v>
      </c>
      <c r="AD14" s="182">
        <v>9</v>
      </c>
    </row>
    <row r="15" spans="1:30" ht="15.6" x14ac:dyDescent="0.3">
      <c r="A15" s="191">
        <v>9</v>
      </c>
      <c r="B15" s="192" t="s">
        <v>102</v>
      </c>
      <c r="C15" s="182">
        <v>278</v>
      </c>
      <c r="D15" s="182">
        <v>242</v>
      </c>
      <c r="E15" s="182">
        <v>23</v>
      </c>
      <c r="F15" s="182">
        <v>265</v>
      </c>
      <c r="G15" s="182">
        <v>20</v>
      </c>
      <c r="H15" s="182">
        <v>17</v>
      </c>
      <c r="I15" s="182">
        <v>3</v>
      </c>
      <c r="J15" s="182">
        <v>20</v>
      </c>
      <c r="K15" s="182">
        <v>113</v>
      </c>
      <c r="L15" s="182">
        <v>95</v>
      </c>
      <c r="M15" s="182">
        <v>18</v>
      </c>
      <c r="N15" s="182">
        <v>113</v>
      </c>
      <c r="O15" s="182">
        <v>13</v>
      </c>
      <c r="P15" s="182">
        <v>12</v>
      </c>
      <c r="Q15" s="182">
        <v>1</v>
      </c>
      <c r="R15" s="182">
        <v>13</v>
      </c>
      <c r="S15" s="182">
        <v>4</v>
      </c>
      <c r="T15" s="182">
        <v>12</v>
      </c>
      <c r="U15" s="182">
        <v>0</v>
      </c>
      <c r="V15" s="182">
        <v>12</v>
      </c>
      <c r="W15" s="182">
        <v>0</v>
      </c>
      <c r="X15" s="182">
        <v>0</v>
      </c>
      <c r="Y15" s="182">
        <v>0</v>
      </c>
      <c r="Z15" s="182">
        <v>0</v>
      </c>
      <c r="AA15" s="182">
        <v>1</v>
      </c>
      <c r="AB15" s="182">
        <v>20</v>
      </c>
      <c r="AC15" s="182">
        <v>0</v>
      </c>
      <c r="AD15" s="182">
        <v>20</v>
      </c>
    </row>
    <row r="16" spans="1:30" ht="15.6" x14ac:dyDescent="0.3">
      <c r="A16" s="191">
        <v>10</v>
      </c>
      <c r="B16" s="192" t="s">
        <v>103</v>
      </c>
      <c r="C16" s="182">
        <v>278</v>
      </c>
      <c r="D16" s="182">
        <v>221</v>
      </c>
      <c r="E16" s="182">
        <v>41</v>
      </c>
      <c r="F16" s="182">
        <v>262</v>
      </c>
      <c r="G16" s="182">
        <v>38</v>
      </c>
      <c r="H16" s="182">
        <v>34</v>
      </c>
      <c r="I16" s="182">
        <v>4</v>
      </c>
      <c r="J16" s="182">
        <v>38</v>
      </c>
      <c r="K16" s="182">
        <v>169</v>
      </c>
      <c r="L16" s="182">
        <v>140</v>
      </c>
      <c r="M16" s="182">
        <v>27</v>
      </c>
      <c r="N16" s="182">
        <v>167</v>
      </c>
      <c r="O16" s="182">
        <v>33</v>
      </c>
      <c r="P16" s="182">
        <v>30</v>
      </c>
      <c r="Q16" s="182">
        <v>3</v>
      </c>
      <c r="R16" s="182">
        <v>33</v>
      </c>
      <c r="S16" s="182">
        <v>9</v>
      </c>
      <c r="T16" s="182">
        <v>44</v>
      </c>
      <c r="U16" s="182">
        <v>5</v>
      </c>
      <c r="V16" s="182">
        <v>49</v>
      </c>
      <c r="W16" s="182">
        <v>4</v>
      </c>
      <c r="X16" s="182">
        <v>11</v>
      </c>
      <c r="Y16" s="182">
        <v>5</v>
      </c>
      <c r="Z16" s="182">
        <v>16</v>
      </c>
      <c r="AA16" s="182">
        <v>7</v>
      </c>
      <c r="AB16" s="182">
        <v>45</v>
      </c>
      <c r="AC16" s="182">
        <v>10</v>
      </c>
      <c r="AD16" s="182">
        <v>55</v>
      </c>
    </row>
    <row r="17" spans="1:30" s="195" customFormat="1" ht="18" x14ac:dyDescent="0.35">
      <c r="A17" s="194"/>
      <c r="B17" s="194" t="s">
        <v>9</v>
      </c>
      <c r="C17" s="196">
        <f>SUM(C7:C16)</f>
        <v>2582</v>
      </c>
      <c r="D17" s="196">
        <f t="shared" ref="D17:AD17" si="0">SUM(D7:D16)</f>
        <v>2230</v>
      </c>
      <c r="E17" s="196">
        <f t="shared" si="0"/>
        <v>319</v>
      </c>
      <c r="F17" s="196">
        <f t="shared" si="0"/>
        <v>2549</v>
      </c>
      <c r="G17" s="196">
        <f t="shared" si="0"/>
        <v>565</v>
      </c>
      <c r="H17" s="196">
        <f t="shared" si="0"/>
        <v>492</v>
      </c>
      <c r="I17" s="196">
        <f t="shared" si="0"/>
        <v>73</v>
      </c>
      <c r="J17" s="196">
        <f t="shared" si="0"/>
        <v>565</v>
      </c>
      <c r="K17" s="196">
        <f t="shared" si="0"/>
        <v>1641</v>
      </c>
      <c r="L17" s="196">
        <f t="shared" si="0"/>
        <v>1407</v>
      </c>
      <c r="M17" s="196">
        <f t="shared" si="0"/>
        <v>227</v>
      </c>
      <c r="N17" s="196">
        <f t="shared" si="0"/>
        <v>1632</v>
      </c>
      <c r="O17" s="196">
        <f t="shared" si="0"/>
        <v>304</v>
      </c>
      <c r="P17" s="196">
        <f t="shared" si="0"/>
        <v>247</v>
      </c>
      <c r="Q17" s="196">
        <f t="shared" si="0"/>
        <v>37</v>
      </c>
      <c r="R17" s="196">
        <f t="shared" si="0"/>
        <v>277</v>
      </c>
      <c r="S17" s="196">
        <f t="shared" si="0"/>
        <v>74</v>
      </c>
      <c r="T17" s="196">
        <f t="shared" si="0"/>
        <v>211</v>
      </c>
      <c r="U17" s="196">
        <f t="shared" si="0"/>
        <v>37</v>
      </c>
      <c r="V17" s="196">
        <f t="shared" si="0"/>
        <v>248</v>
      </c>
      <c r="W17" s="196">
        <f t="shared" si="0"/>
        <v>29</v>
      </c>
      <c r="X17" s="196">
        <f t="shared" si="0"/>
        <v>79</v>
      </c>
      <c r="Y17" s="196">
        <f t="shared" si="0"/>
        <v>20</v>
      </c>
      <c r="Z17" s="196">
        <f t="shared" si="0"/>
        <v>99</v>
      </c>
      <c r="AA17" s="196">
        <f t="shared" si="0"/>
        <v>15</v>
      </c>
      <c r="AB17" s="196">
        <f t="shared" si="0"/>
        <v>131</v>
      </c>
      <c r="AC17" s="196">
        <f t="shared" si="0"/>
        <v>18</v>
      </c>
      <c r="AD17" s="196">
        <f t="shared" si="0"/>
        <v>149</v>
      </c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0ED-2BCD-4A1C-A81E-7FD9E24C375B}">
  <dimension ref="A4:M21"/>
  <sheetViews>
    <sheetView workbookViewId="0">
      <selection activeCell="H23" sqref="H23"/>
    </sheetView>
  </sheetViews>
  <sheetFormatPr baseColWidth="10" defaultColWidth="11.5546875" defaultRowHeight="15.6" x14ac:dyDescent="0.3"/>
  <cols>
    <col min="1" max="1" width="25.88671875" style="4" customWidth="1"/>
    <col min="2" max="4" width="11.5546875" style="4"/>
    <col min="5" max="5" width="11.5546875" style="24"/>
    <col min="6" max="8" width="11.5546875" style="4"/>
    <col min="9" max="9" width="11.5546875" style="24"/>
    <col min="10" max="10" width="12.5546875" style="4" customWidth="1"/>
    <col min="11" max="12" width="11.5546875" style="4"/>
    <col min="13" max="13" width="11.5546875" style="24"/>
    <col min="14" max="16384" width="11.5546875" style="4"/>
  </cols>
  <sheetData>
    <row r="4" spans="1:13" ht="15" x14ac:dyDescent="0.25">
      <c r="A4" s="197" t="s">
        <v>104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198">
        <v>45777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3" customFormat="1" x14ac:dyDescent="0.3">
      <c r="A8" s="183" t="s">
        <v>85</v>
      </c>
      <c r="B8" s="199" t="s">
        <v>105</v>
      </c>
      <c r="C8" s="200" t="s">
        <v>41</v>
      </c>
      <c r="D8" s="201" t="s">
        <v>42</v>
      </c>
      <c r="E8" s="202" t="s">
        <v>87</v>
      </c>
      <c r="F8" s="199" t="s">
        <v>106</v>
      </c>
      <c r="G8" s="200" t="s">
        <v>41</v>
      </c>
      <c r="H8" s="201" t="s">
        <v>42</v>
      </c>
      <c r="I8" s="202" t="s">
        <v>87</v>
      </c>
      <c r="J8" s="199" t="s">
        <v>107</v>
      </c>
      <c r="K8" s="200" t="s">
        <v>41</v>
      </c>
      <c r="L8" s="201" t="s">
        <v>42</v>
      </c>
      <c r="M8" s="202" t="s">
        <v>87</v>
      </c>
    </row>
    <row r="9" spans="1:13" x14ac:dyDescent="0.3">
      <c r="A9" s="192" t="s">
        <v>94</v>
      </c>
      <c r="B9" s="203">
        <v>0</v>
      </c>
      <c r="C9" s="203">
        <v>0</v>
      </c>
      <c r="D9" s="203">
        <v>0</v>
      </c>
      <c r="E9" s="204">
        <f>+C9+D9</f>
        <v>0</v>
      </c>
      <c r="F9" s="203">
        <v>2</v>
      </c>
      <c r="G9" s="203">
        <v>10</v>
      </c>
      <c r="H9" s="203">
        <v>8</v>
      </c>
      <c r="I9" s="204">
        <v>18</v>
      </c>
      <c r="J9" s="203">
        <v>1</v>
      </c>
      <c r="K9" s="203">
        <v>5</v>
      </c>
      <c r="L9" s="203">
        <v>0</v>
      </c>
      <c r="M9" s="205">
        <v>5</v>
      </c>
    </row>
    <row r="10" spans="1:13" x14ac:dyDescent="0.3">
      <c r="A10" s="192" t="s">
        <v>95</v>
      </c>
      <c r="B10" s="203"/>
      <c r="C10" s="203"/>
      <c r="D10" s="203"/>
      <c r="E10" s="204">
        <f t="shared" ref="E10:E19" si="0">+C10+D10</f>
        <v>0</v>
      </c>
      <c r="F10" s="203"/>
      <c r="G10" s="203"/>
      <c r="H10" s="203"/>
      <c r="I10" s="204"/>
      <c r="J10" s="203"/>
      <c r="K10" s="203"/>
      <c r="L10" s="203"/>
      <c r="M10" s="205"/>
    </row>
    <row r="11" spans="1:13" x14ac:dyDescent="0.3">
      <c r="A11" s="192" t="s">
        <v>96</v>
      </c>
      <c r="B11" s="203"/>
      <c r="C11" s="203"/>
      <c r="D11" s="203"/>
      <c r="E11" s="204">
        <f t="shared" si="0"/>
        <v>0</v>
      </c>
      <c r="F11" s="203">
        <v>6</v>
      </c>
      <c r="G11" s="203">
        <v>60</v>
      </c>
      <c r="H11" s="203">
        <v>11</v>
      </c>
      <c r="I11" s="204">
        <v>71</v>
      </c>
      <c r="J11" s="203">
        <v>5</v>
      </c>
      <c r="K11" s="203">
        <v>29</v>
      </c>
      <c r="L11" s="203">
        <v>6</v>
      </c>
      <c r="M11" s="205">
        <v>35</v>
      </c>
    </row>
    <row r="12" spans="1:13" x14ac:dyDescent="0.3">
      <c r="A12" s="192" t="s">
        <v>97</v>
      </c>
      <c r="B12" s="203"/>
      <c r="C12" s="203"/>
      <c r="D12" s="203"/>
      <c r="E12" s="204">
        <f t="shared" si="0"/>
        <v>0</v>
      </c>
      <c r="F12" s="203">
        <v>1</v>
      </c>
      <c r="G12" s="203">
        <v>5</v>
      </c>
      <c r="H12" s="203">
        <v>0</v>
      </c>
      <c r="I12" s="204">
        <v>5</v>
      </c>
      <c r="J12" s="203">
        <v>3</v>
      </c>
      <c r="K12" s="203">
        <v>25</v>
      </c>
      <c r="L12" s="203">
        <v>2</v>
      </c>
      <c r="M12" s="205">
        <v>27</v>
      </c>
    </row>
    <row r="13" spans="1:13" x14ac:dyDescent="0.3">
      <c r="A13" s="192" t="s">
        <v>98</v>
      </c>
      <c r="B13" s="206"/>
      <c r="C13" s="206"/>
      <c r="D13" s="206"/>
      <c r="E13" s="204">
        <f t="shared" si="0"/>
        <v>0</v>
      </c>
      <c r="F13" s="207">
        <v>0</v>
      </c>
      <c r="G13" s="207">
        <v>0</v>
      </c>
      <c r="H13" s="207">
        <v>0</v>
      </c>
      <c r="I13" s="204">
        <f t="shared" ref="I13:I17" si="1">+G13+H13</f>
        <v>0</v>
      </c>
      <c r="J13" s="207">
        <v>0</v>
      </c>
      <c r="K13" s="207">
        <v>0</v>
      </c>
      <c r="L13" s="207">
        <v>0</v>
      </c>
      <c r="M13" s="205">
        <f t="shared" ref="M13:M17" si="2">+K13+L13</f>
        <v>0</v>
      </c>
    </row>
    <row r="14" spans="1:13" x14ac:dyDescent="0.3">
      <c r="A14" s="192" t="s">
        <v>99</v>
      </c>
      <c r="B14" s="203"/>
      <c r="C14" s="203"/>
      <c r="D14" s="203"/>
      <c r="E14" s="204">
        <f t="shared" si="0"/>
        <v>0</v>
      </c>
      <c r="F14" s="203"/>
      <c r="G14" s="203"/>
      <c r="H14" s="203"/>
      <c r="I14" s="204">
        <f t="shared" si="1"/>
        <v>0</v>
      </c>
      <c r="J14" s="203"/>
      <c r="K14" s="203"/>
      <c r="L14" s="203"/>
      <c r="M14" s="205">
        <f t="shared" si="2"/>
        <v>0</v>
      </c>
    </row>
    <row r="15" spans="1:13" x14ac:dyDescent="0.3">
      <c r="A15" s="192" t="s">
        <v>100</v>
      </c>
      <c r="B15" s="203"/>
      <c r="C15" s="203"/>
      <c r="D15" s="203"/>
      <c r="E15" s="204">
        <f t="shared" si="0"/>
        <v>0</v>
      </c>
      <c r="F15" s="203">
        <v>1</v>
      </c>
      <c r="G15" s="203">
        <v>21</v>
      </c>
      <c r="H15" s="203">
        <v>3</v>
      </c>
      <c r="I15" s="204">
        <v>24</v>
      </c>
      <c r="J15" s="203">
        <v>1</v>
      </c>
      <c r="K15" s="203">
        <v>21</v>
      </c>
      <c r="L15" s="203">
        <v>3</v>
      </c>
      <c r="M15" s="205">
        <v>24</v>
      </c>
    </row>
    <row r="16" spans="1:13" x14ac:dyDescent="0.3">
      <c r="A16" s="192" t="s">
        <v>101</v>
      </c>
      <c r="B16" s="203"/>
      <c r="C16" s="203"/>
      <c r="D16" s="203"/>
      <c r="E16" s="204">
        <f t="shared" si="0"/>
        <v>0</v>
      </c>
      <c r="F16" s="203">
        <v>9</v>
      </c>
      <c r="G16" s="203">
        <v>183</v>
      </c>
      <c r="H16" s="203">
        <v>20</v>
      </c>
      <c r="I16" s="204">
        <v>203</v>
      </c>
      <c r="J16" s="203">
        <v>5</v>
      </c>
      <c r="K16" s="203">
        <v>71</v>
      </c>
      <c r="L16" s="203">
        <v>9</v>
      </c>
      <c r="M16" s="205">
        <v>80</v>
      </c>
    </row>
    <row r="17" spans="1:13" x14ac:dyDescent="0.3">
      <c r="A17" s="192" t="s">
        <v>102</v>
      </c>
      <c r="B17" s="203"/>
      <c r="C17" s="203"/>
      <c r="D17" s="203"/>
      <c r="E17" s="204">
        <f t="shared" si="0"/>
        <v>0</v>
      </c>
      <c r="F17" s="203"/>
      <c r="G17" s="203"/>
      <c r="H17" s="203"/>
      <c r="I17" s="204">
        <f t="shared" si="1"/>
        <v>0</v>
      </c>
      <c r="J17" s="203"/>
      <c r="K17" s="203"/>
      <c r="L17" s="203"/>
      <c r="M17" s="205">
        <f t="shared" si="2"/>
        <v>0</v>
      </c>
    </row>
    <row r="18" spans="1:13" x14ac:dyDescent="0.3">
      <c r="A18" s="192" t="s">
        <v>103</v>
      </c>
      <c r="B18" s="203"/>
      <c r="C18" s="203"/>
      <c r="D18" s="203"/>
      <c r="E18" s="204">
        <f t="shared" si="0"/>
        <v>0</v>
      </c>
      <c r="F18" s="203">
        <v>7</v>
      </c>
      <c r="G18" s="203">
        <v>55</v>
      </c>
      <c r="H18" s="203">
        <v>10</v>
      </c>
      <c r="I18" s="204">
        <v>65</v>
      </c>
      <c r="J18" s="203">
        <v>3</v>
      </c>
      <c r="K18" s="203">
        <v>47</v>
      </c>
      <c r="L18" s="203">
        <v>10</v>
      </c>
      <c r="M18" s="205">
        <v>57</v>
      </c>
    </row>
    <row r="19" spans="1:13" x14ac:dyDescent="0.3">
      <c r="A19" s="192" t="s">
        <v>108</v>
      </c>
      <c r="B19" s="203"/>
      <c r="C19" s="203"/>
      <c r="D19" s="203"/>
      <c r="E19" s="204">
        <f t="shared" si="0"/>
        <v>0</v>
      </c>
      <c r="F19" s="203"/>
      <c r="G19" s="203"/>
      <c r="H19" s="203"/>
      <c r="I19" s="204"/>
      <c r="J19" s="203"/>
      <c r="K19" s="203"/>
      <c r="L19" s="203"/>
      <c r="M19" s="205"/>
    </row>
    <row r="20" spans="1:13" s="24" customFormat="1" ht="18" x14ac:dyDescent="0.35">
      <c r="A20" s="208" t="s">
        <v>9</v>
      </c>
      <c r="B20" s="209">
        <f>SUM(B9:B19)</f>
        <v>0</v>
      </c>
      <c r="C20" s="209">
        <f t="shared" ref="C20:M20" si="3">SUM(C9:C19)</f>
        <v>0</v>
      </c>
      <c r="D20" s="209">
        <f t="shared" si="3"/>
        <v>0</v>
      </c>
      <c r="E20" s="209">
        <f t="shared" si="3"/>
        <v>0</v>
      </c>
      <c r="F20" s="209">
        <f t="shared" si="3"/>
        <v>26</v>
      </c>
      <c r="G20" s="209">
        <f t="shared" si="3"/>
        <v>334</v>
      </c>
      <c r="H20" s="209">
        <f t="shared" si="3"/>
        <v>52</v>
      </c>
      <c r="I20" s="209">
        <f t="shared" si="3"/>
        <v>386</v>
      </c>
      <c r="J20" s="209">
        <f t="shared" si="3"/>
        <v>18</v>
      </c>
      <c r="K20" s="209">
        <f t="shared" si="3"/>
        <v>198</v>
      </c>
      <c r="L20" s="209">
        <f t="shared" si="3"/>
        <v>30</v>
      </c>
      <c r="M20" s="209">
        <f t="shared" si="3"/>
        <v>228</v>
      </c>
    </row>
    <row r="21" spans="1:13" x14ac:dyDescent="0.3">
      <c r="A21" s="4" t="s">
        <v>109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B6BC-A598-4A5C-8FE3-EF02E1E6EF3D}">
  <dimension ref="A2:E40"/>
  <sheetViews>
    <sheetView topLeftCell="A6" workbookViewId="0">
      <selection activeCell="F16" sqref="F16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" customWidth="1"/>
    <col min="4" max="4" width="12.88671875" customWidth="1"/>
  </cols>
  <sheetData>
    <row r="2" spans="1:3" ht="24" customHeight="1" x14ac:dyDescent="0.35">
      <c r="C2" s="210"/>
    </row>
    <row r="3" spans="1:3" ht="24" customHeight="1" x14ac:dyDescent="0.3">
      <c r="C3" s="211"/>
    </row>
    <row r="4" spans="1:3" ht="18" x14ac:dyDescent="0.35">
      <c r="A4" s="219" t="s">
        <v>110</v>
      </c>
      <c r="B4" s="219"/>
      <c r="C4" s="219"/>
    </row>
    <row r="5" spans="1:3" ht="15.6" x14ac:dyDescent="0.3">
      <c r="A5" s="96" t="s">
        <v>111</v>
      </c>
      <c r="B5" s="96"/>
      <c r="C5" s="96"/>
    </row>
    <row r="6" spans="1:3" ht="30" customHeight="1" x14ac:dyDescent="0.3">
      <c r="C6" s="212"/>
    </row>
    <row r="7" spans="1:3" ht="30" customHeight="1" x14ac:dyDescent="0.3">
      <c r="A7" s="213" t="s">
        <v>84</v>
      </c>
      <c r="B7" s="213" t="s">
        <v>112</v>
      </c>
      <c r="C7" s="184" t="s">
        <v>113</v>
      </c>
    </row>
    <row r="8" spans="1:3" ht="30" customHeight="1" x14ac:dyDescent="0.3">
      <c r="A8" s="214">
        <v>1</v>
      </c>
      <c r="B8" s="215" t="s">
        <v>114</v>
      </c>
      <c r="C8" s="240">
        <v>0</v>
      </c>
    </row>
    <row r="9" spans="1:3" ht="30" customHeight="1" x14ac:dyDescent="0.3">
      <c r="A9" s="214">
        <v>2</v>
      </c>
      <c r="B9" s="215" t="s">
        <v>115</v>
      </c>
      <c r="C9" s="240">
        <v>0</v>
      </c>
    </row>
    <row r="10" spans="1:3" ht="30" customHeight="1" x14ac:dyDescent="0.3">
      <c r="A10" s="214">
        <v>3</v>
      </c>
      <c r="B10" s="215" t="s">
        <v>116</v>
      </c>
      <c r="C10" s="240">
        <v>0</v>
      </c>
    </row>
    <row r="11" spans="1:3" ht="30" customHeight="1" x14ac:dyDescent="0.3">
      <c r="A11" s="214">
        <v>4</v>
      </c>
      <c r="B11" s="215" t="s">
        <v>117</v>
      </c>
      <c r="C11" s="230">
        <v>0</v>
      </c>
    </row>
    <row r="12" spans="1:3" ht="30" customHeight="1" x14ac:dyDescent="0.3">
      <c r="A12" s="214">
        <v>5</v>
      </c>
      <c r="B12" s="215" t="s">
        <v>118</v>
      </c>
      <c r="C12" s="240">
        <v>0</v>
      </c>
    </row>
    <row r="13" spans="1:3" ht="30" customHeight="1" x14ac:dyDescent="0.3">
      <c r="A13" s="214">
        <v>6</v>
      </c>
      <c r="B13" s="215" t="s">
        <v>119</v>
      </c>
      <c r="C13" s="240">
        <v>35</v>
      </c>
    </row>
    <row r="15" spans="1:3" x14ac:dyDescent="0.3">
      <c r="A15" s="216"/>
      <c r="B15" s="217"/>
    </row>
    <row r="16" spans="1:3" ht="18" x14ac:dyDescent="0.35">
      <c r="A16" s="219" t="s">
        <v>120</v>
      </c>
      <c r="B16" s="219"/>
      <c r="C16" s="219"/>
    </row>
    <row r="17" spans="1:5" x14ac:dyDescent="0.3">
      <c r="C17" s="220"/>
    </row>
    <row r="18" spans="1:5" x14ac:dyDescent="0.3">
      <c r="A18" s="184" t="s">
        <v>84</v>
      </c>
      <c r="B18" s="221" t="s">
        <v>112</v>
      </c>
      <c r="C18" s="220" t="s">
        <v>113</v>
      </c>
    </row>
    <row r="19" spans="1:5" ht="15.6" x14ac:dyDescent="0.3">
      <c r="A19" s="214">
        <v>1</v>
      </c>
      <c r="B19" s="222" t="s">
        <v>121</v>
      </c>
      <c r="C19" s="237">
        <v>5</v>
      </c>
    </row>
    <row r="20" spans="1:5" ht="15.6" x14ac:dyDescent="0.3">
      <c r="A20" s="214">
        <v>2</v>
      </c>
      <c r="B20" s="222" t="s">
        <v>122</v>
      </c>
      <c r="C20" s="237">
        <v>5</v>
      </c>
    </row>
    <row r="21" spans="1:5" ht="15.6" x14ac:dyDescent="0.3">
      <c r="A21" s="214">
        <v>3</v>
      </c>
      <c r="B21" s="222" t="s">
        <v>123</v>
      </c>
      <c r="C21" s="237">
        <v>5</v>
      </c>
    </row>
    <row r="22" spans="1:5" ht="15.6" x14ac:dyDescent="0.3">
      <c r="A22" s="214">
        <v>4</v>
      </c>
      <c r="B22" s="222" t="s">
        <v>124</v>
      </c>
      <c r="C22" s="237">
        <v>5</v>
      </c>
    </row>
    <row r="23" spans="1:5" ht="15.6" x14ac:dyDescent="0.3">
      <c r="A23" s="214">
        <v>5</v>
      </c>
      <c r="B23" s="222" t="s">
        <v>125</v>
      </c>
      <c r="C23" s="238">
        <v>2</v>
      </c>
    </row>
    <row r="24" spans="1:5" ht="15.6" x14ac:dyDescent="0.3">
      <c r="A24" s="214">
        <v>6</v>
      </c>
      <c r="B24" s="222" t="s">
        <v>126</v>
      </c>
      <c r="C24" s="237">
        <v>5</v>
      </c>
    </row>
    <row r="25" spans="1:5" ht="28.8" x14ac:dyDescent="0.3">
      <c r="A25" s="214">
        <v>7</v>
      </c>
      <c r="B25" s="222" t="s">
        <v>127</v>
      </c>
      <c r="C25" s="239">
        <v>552</v>
      </c>
    </row>
    <row r="26" spans="1:5" ht="28.8" x14ac:dyDescent="0.3">
      <c r="A26" s="214">
        <v>8</v>
      </c>
      <c r="B26" s="222" t="s">
        <v>128</v>
      </c>
      <c r="C26" s="237">
        <v>0</v>
      </c>
    </row>
    <row r="28" spans="1:5" ht="15.6" x14ac:dyDescent="0.3">
      <c r="A28" s="229" t="s">
        <v>142</v>
      </c>
      <c r="B28" s="229"/>
      <c r="C28" s="229"/>
      <c r="D28" s="229"/>
      <c r="E28" s="229"/>
    </row>
    <row r="29" spans="1:5" x14ac:dyDescent="0.3">
      <c r="A29" s="223"/>
      <c r="C29" s="224" t="s">
        <v>129</v>
      </c>
      <c r="D29" s="225"/>
      <c r="E29" s="226"/>
    </row>
    <row r="30" spans="1:5" x14ac:dyDescent="0.3">
      <c r="A30" s="184" t="s">
        <v>84</v>
      </c>
      <c r="B30" s="184" t="s">
        <v>112</v>
      </c>
      <c r="C30" s="227" t="s">
        <v>130</v>
      </c>
      <c r="D30" s="227" t="s">
        <v>131</v>
      </c>
      <c r="E30" s="227" t="s">
        <v>54</v>
      </c>
    </row>
    <row r="31" spans="1:5" ht="28.8" x14ac:dyDescent="0.3">
      <c r="A31" s="214">
        <v>1</v>
      </c>
      <c r="B31" s="215" t="s">
        <v>132</v>
      </c>
      <c r="C31" s="230">
        <v>6</v>
      </c>
      <c r="D31" s="230">
        <v>49</v>
      </c>
      <c r="E31" s="230">
        <f>SUM(C31:D31)</f>
        <v>55</v>
      </c>
    </row>
    <row r="32" spans="1:5" ht="28.8" x14ac:dyDescent="0.3">
      <c r="A32" s="214">
        <v>2</v>
      </c>
      <c r="B32" s="215" t="s">
        <v>133</v>
      </c>
      <c r="C32" s="230">
        <v>6</v>
      </c>
      <c r="D32" s="230">
        <v>49</v>
      </c>
      <c r="E32" s="230">
        <f t="shared" ref="E32:E38" si="0">SUM(C32:D32)</f>
        <v>55</v>
      </c>
    </row>
    <row r="33" spans="1:5" ht="28.8" x14ac:dyDescent="0.3">
      <c r="A33" s="214">
        <v>3</v>
      </c>
      <c r="B33" s="215" t="s">
        <v>134</v>
      </c>
      <c r="C33" s="230">
        <v>6</v>
      </c>
      <c r="D33" s="230">
        <v>49</v>
      </c>
      <c r="E33" s="230">
        <f t="shared" si="0"/>
        <v>55</v>
      </c>
    </row>
    <row r="34" spans="1:5" ht="28.8" x14ac:dyDescent="0.3">
      <c r="A34" s="214">
        <v>4</v>
      </c>
      <c r="B34" s="215" t="s">
        <v>135</v>
      </c>
      <c r="C34" s="230">
        <v>4</v>
      </c>
      <c r="D34" s="230">
        <v>2</v>
      </c>
      <c r="E34" s="230">
        <f t="shared" si="0"/>
        <v>6</v>
      </c>
    </row>
    <row r="35" spans="1:5" ht="28.8" x14ac:dyDescent="0.3">
      <c r="A35" s="214">
        <v>5</v>
      </c>
      <c r="B35" s="215" t="s">
        <v>136</v>
      </c>
      <c r="C35" s="230">
        <v>3</v>
      </c>
      <c r="D35" s="230">
        <v>42</v>
      </c>
      <c r="E35" s="230">
        <f t="shared" si="0"/>
        <v>45</v>
      </c>
    </row>
    <row r="36" spans="1:5" x14ac:dyDescent="0.3">
      <c r="A36" s="214">
        <v>6</v>
      </c>
      <c r="B36" s="215" t="s">
        <v>137</v>
      </c>
      <c r="C36" s="231">
        <v>2</v>
      </c>
      <c r="D36" s="232"/>
      <c r="E36" s="230">
        <f t="shared" si="0"/>
        <v>2</v>
      </c>
    </row>
    <row r="37" spans="1:5" x14ac:dyDescent="0.3">
      <c r="A37" s="214">
        <v>7</v>
      </c>
      <c r="B37" s="215" t="s">
        <v>138</v>
      </c>
      <c r="C37" s="233">
        <v>537.91999999999996</v>
      </c>
      <c r="D37" s="234">
        <v>15675.02</v>
      </c>
      <c r="E37" s="235">
        <f t="shared" si="0"/>
        <v>16212.94</v>
      </c>
    </row>
    <row r="38" spans="1:5" ht="28.8" x14ac:dyDescent="0.3">
      <c r="A38" s="214">
        <v>8</v>
      </c>
      <c r="B38" s="215" t="s">
        <v>139</v>
      </c>
      <c r="C38" s="233">
        <v>173125.81</v>
      </c>
      <c r="D38" s="236">
        <v>6597158.9800000004</v>
      </c>
      <c r="E38" s="235">
        <f t="shared" si="0"/>
        <v>6770284.79</v>
      </c>
    </row>
    <row r="39" spans="1:5" x14ac:dyDescent="0.3">
      <c r="A39" s="214">
        <v>9</v>
      </c>
      <c r="B39" s="215" t="s">
        <v>140</v>
      </c>
      <c r="C39" s="231">
        <v>0</v>
      </c>
      <c r="D39" s="232"/>
      <c r="E39" s="230">
        <f t="shared" ref="E39" si="1">SUM(C39:D39)</f>
        <v>0</v>
      </c>
    </row>
    <row r="40" spans="1:5" x14ac:dyDescent="0.3">
      <c r="A40" s="228">
        <v>10</v>
      </c>
      <c r="B40" s="215" t="s">
        <v>141</v>
      </c>
      <c r="C40" s="231">
        <v>0</v>
      </c>
      <c r="D40" s="232"/>
      <c r="E40" s="230">
        <f t="shared" ref="E40" si="2">SUM(C40:D40)</f>
        <v>0</v>
      </c>
    </row>
  </sheetData>
  <mergeCells count="8">
    <mergeCell ref="C40:D40"/>
    <mergeCell ref="A28:E28"/>
    <mergeCell ref="A4:C4"/>
    <mergeCell ref="A5:C5"/>
    <mergeCell ref="A16:C16"/>
    <mergeCell ref="C29:E29"/>
    <mergeCell ref="C36:D36"/>
    <mergeCell ref="C39:D39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5133-7259-4B8A-87FC-1C7BED6A4AA9}">
  <dimension ref="A3:Z57"/>
  <sheetViews>
    <sheetView topLeftCell="A12" workbookViewId="0">
      <selection activeCell="B32" sqref="B32"/>
    </sheetView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9.5546875" customWidth="1"/>
  </cols>
  <sheetData>
    <row r="3" spans="1:26" ht="18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6" ht="18" x14ac:dyDescent="0.3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</row>
    <row r="5" spans="1:26" ht="18" x14ac:dyDescent="0.35">
      <c r="A5" s="219" t="s">
        <v>143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1:26" x14ac:dyDescent="0.3">
      <c r="A6" s="241" t="s">
        <v>144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</row>
    <row r="7" spans="1:26" ht="18" x14ac:dyDescent="0.35">
      <c r="A7" s="57"/>
      <c r="B7" s="242" t="s">
        <v>145</v>
      </c>
    </row>
    <row r="8" spans="1:26" ht="42.6" customHeight="1" x14ac:dyDescent="0.3">
      <c r="A8" s="243" t="s">
        <v>146</v>
      </c>
      <c r="B8" s="244" t="s">
        <v>4</v>
      </c>
      <c r="C8" s="245" t="s">
        <v>93</v>
      </c>
      <c r="D8" s="246" t="s">
        <v>41</v>
      </c>
      <c r="E8" s="247" t="s">
        <v>42</v>
      </c>
      <c r="F8" s="248" t="s">
        <v>147</v>
      </c>
      <c r="G8" s="245" t="s">
        <v>148</v>
      </c>
      <c r="H8" s="246" t="s">
        <v>41</v>
      </c>
      <c r="I8" s="247" t="s">
        <v>42</v>
      </c>
      <c r="J8" s="248" t="s">
        <v>147</v>
      </c>
      <c r="K8" s="245" t="s">
        <v>149</v>
      </c>
      <c r="L8" s="246" t="s">
        <v>41</v>
      </c>
      <c r="M8" s="247" t="s">
        <v>42</v>
      </c>
      <c r="N8" s="248" t="s">
        <v>147</v>
      </c>
      <c r="O8" s="245" t="s">
        <v>150</v>
      </c>
      <c r="P8" s="246" t="s">
        <v>41</v>
      </c>
      <c r="Q8" s="247" t="s">
        <v>42</v>
      </c>
      <c r="R8" s="248" t="s">
        <v>147</v>
      </c>
      <c r="S8" s="245" t="s">
        <v>151</v>
      </c>
      <c r="T8" s="246" t="s">
        <v>41</v>
      </c>
      <c r="U8" s="247" t="s">
        <v>42</v>
      </c>
      <c r="V8" s="248" t="s">
        <v>147</v>
      </c>
      <c r="W8" s="245" t="s">
        <v>152</v>
      </c>
      <c r="X8" s="246" t="s">
        <v>41</v>
      </c>
      <c r="Y8" s="247" t="s">
        <v>42</v>
      </c>
      <c r="Z8" s="248" t="s">
        <v>147</v>
      </c>
    </row>
    <row r="9" spans="1:26" ht="15.6" x14ac:dyDescent="0.3">
      <c r="A9" s="193">
        <v>1</v>
      </c>
      <c r="B9" s="249" t="s">
        <v>153</v>
      </c>
      <c r="C9" s="250"/>
      <c r="D9" s="250"/>
      <c r="E9" s="250"/>
      <c r="F9" s="250"/>
      <c r="G9" s="251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ht="15.6" x14ac:dyDescent="0.3">
      <c r="A10" s="193">
        <v>2</v>
      </c>
      <c r="B10" s="252" t="s">
        <v>14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ht="15.6" x14ac:dyDescent="0.3">
      <c r="A11" s="193">
        <v>3</v>
      </c>
      <c r="B11" s="252" t="s">
        <v>13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ht="15.6" x14ac:dyDescent="0.3">
      <c r="A12" s="193">
        <v>4</v>
      </c>
      <c r="B12" s="252" t="s">
        <v>11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ht="15.6" x14ac:dyDescent="0.3">
      <c r="A13" s="193">
        <v>5</v>
      </c>
      <c r="B13" s="252" t="s">
        <v>154</v>
      </c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ht="15.6" x14ac:dyDescent="0.3">
      <c r="A14" s="193">
        <v>6</v>
      </c>
      <c r="B14" s="252" t="s">
        <v>155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ht="15.6" x14ac:dyDescent="0.3">
      <c r="A15" s="193">
        <v>7</v>
      </c>
      <c r="B15" s="252" t="s">
        <v>156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ht="15.6" x14ac:dyDescent="0.3">
      <c r="A16" s="193">
        <v>8</v>
      </c>
      <c r="B16" s="252" t="s">
        <v>157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ht="15.6" x14ac:dyDescent="0.3">
      <c r="A17" s="193">
        <v>9</v>
      </c>
      <c r="B17" s="252" t="s">
        <v>158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ht="15.6" x14ac:dyDescent="0.3">
      <c r="A18" s="193">
        <v>10</v>
      </c>
      <c r="B18" s="249" t="s">
        <v>159</v>
      </c>
      <c r="C18" s="253"/>
      <c r="D18" s="253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0"/>
      <c r="Q18" s="250"/>
      <c r="R18" s="250"/>
      <c r="S18" s="250">
        <v>164</v>
      </c>
      <c r="T18" s="250">
        <v>90</v>
      </c>
      <c r="U18" s="250">
        <v>74</v>
      </c>
      <c r="V18" s="250"/>
      <c r="W18" s="250"/>
      <c r="X18" s="250"/>
      <c r="Y18" s="250"/>
      <c r="Z18" s="250"/>
    </row>
    <row r="19" spans="1:26" ht="15.6" x14ac:dyDescent="0.3">
      <c r="A19" s="193">
        <v>11</v>
      </c>
      <c r="B19" s="255" t="s">
        <v>160</v>
      </c>
      <c r="C19" s="254"/>
      <c r="D19" s="254"/>
      <c r="E19" s="254"/>
      <c r="F19" s="254"/>
      <c r="G19" s="256">
        <v>2</v>
      </c>
      <c r="H19" s="256">
        <v>2</v>
      </c>
      <c r="I19" s="256">
        <v>1</v>
      </c>
      <c r="J19" s="256"/>
      <c r="K19" s="254"/>
      <c r="L19" s="254"/>
      <c r="M19" s="254"/>
      <c r="N19" s="254"/>
      <c r="O19" s="254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ht="15.6" x14ac:dyDescent="0.3">
      <c r="A20" s="257"/>
      <c r="B20" s="258" t="s">
        <v>9</v>
      </c>
      <c r="C20" s="259"/>
      <c r="D20" s="259"/>
      <c r="E20" s="259"/>
      <c r="F20" s="259"/>
      <c r="G20" s="260">
        <v>2</v>
      </c>
      <c r="H20" s="260">
        <v>2</v>
      </c>
      <c r="I20" s="260">
        <v>1</v>
      </c>
      <c r="J20" s="259"/>
      <c r="K20" s="259"/>
      <c r="L20" s="259"/>
      <c r="M20" s="259"/>
      <c r="N20" s="259"/>
      <c r="O20" s="261"/>
      <c r="P20" s="262"/>
      <c r="Q20" s="262"/>
      <c r="R20" s="262"/>
      <c r="S20" s="263">
        <v>164</v>
      </c>
      <c r="T20" s="263">
        <v>90</v>
      </c>
      <c r="U20" s="263">
        <v>74</v>
      </c>
      <c r="V20" s="262"/>
      <c r="W20" s="262"/>
      <c r="X20" s="262"/>
      <c r="Y20" s="262"/>
      <c r="Z20" s="262"/>
    </row>
    <row r="21" spans="1:26" x14ac:dyDescent="0.3">
      <c r="A21" s="264"/>
      <c r="B21" s="265"/>
      <c r="C21" s="265"/>
      <c r="D21" s="265"/>
      <c r="E21" s="266"/>
      <c r="F21" s="264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6"/>
    </row>
    <row r="56" spans="1:26" ht="15.6" x14ac:dyDescent="0.3">
      <c r="A56" s="267" t="s">
        <v>161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</row>
    <row r="57" spans="1:26" ht="15.6" x14ac:dyDescent="0.3">
      <c r="A57" s="197" t="s">
        <v>162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</sheetData>
  <mergeCells count="5">
    <mergeCell ref="A56:Z56"/>
    <mergeCell ref="A57:Z57"/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EF93-3A3F-423D-9009-5D433E8F503F}">
  <dimension ref="A4:M87"/>
  <sheetViews>
    <sheetView topLeftCell="A48" workbookViewId="0">
      <selection activeCell="A61" sqref="A61:A63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241"/>
      <c r="B4" s="241"/>
      <c r="C4" s="241"/>
      <c r="D4" s="241"/>
      <c r="E4" s="241"/>
      <c r="F4" s="241"/>
      <c r="G4" s="241"/>
      <c r="H4" s="241"/>
      <c r="I4" s="241"/>
    </row>
    <row r="5" spans="1:9" ht="21" x14ac:dyDescent="0.4">
      <c r="A5" s="268" t="s">
        <v>163</v>
      </c>
      <c r="B5" s="269"/>
      <c r="C5" s="269"/>
      <c r="D5" s="269"/>
      <c r="E5" s="269"/>
      <c r="F5" s="269"/>
      <c r="G5" s="269"/>
      <c r="H5" s="269"/>
      <c r="I5" s="270"/>
    </row>
    <row r="6" spans="1:9" ht="15.6" x14ac:dyDescent="0.3">
      <c r="A6" s="271" t="s">
        <v>164</v>
      </c>
      <c r="B6" s="272"/>
      <c r="C6" s="272"/>
      <c r="D6" s="272"/>
      <c r="E6" s="272"/>
      <c r="F6" s="272"/>
      <c r="G6" s="272"/>
      <c r="H6" s="272"/>
      <c r="I6" s="273"/>
    </row>
    <row r="7" spans="1:9" ht="15.6" x14ac:dyDescent="0.3">
      <c r="A7" s="271" t="s">
        <v>165</v>
      </c>
      <c r="B7" s="272"/>
      <c r="C7" s="272"/>
      <c r="D7" s="272"/>
      <c r="E7" s="272"/>
      <c r="F7" s="272"/>
      <c r="G7" s="272"/>
      <c r="H7" s="272"/>
      <c r="I7" s="273"/>
    </row>
    <row r="8" spans="1:9" ht="39.6" customHeight="1" x14ac:dyDescent="0.3">
      <c r="A8" s="274" t="s">
        <v>146</v>
      </c>
      <c r="B8" s="275" t="s">
        <v>4</v>
      </c>
      <c r="C8" s="276" t="s">
        <v>166</v>
      </c>
      <c r="D8" s="275" t="s">
        <v>167</v>
      </c>
      <c r="E8" s="276" t="s">
        <v>168</v>
      </c>
      <c r="F8" s="276" t="s">
        <v>169</v>
      </c>
      <c r="G8" s="276" t="s">
        <v>170</v>
      </c>
      <c r="H8" s="276" t="s">
        <v>171</v>
      </c>
      <c r="I8" s="277" t="s">
        <v>172</v>
      </c>
    </row>
    <row r="9" spans="1:9" ht="13.2" customHeight="1" x14ac:dyDescent="0.3">
      <c r="A9" s="278">
        <v>1</v>
      </c>
      <c r="B9" s="279" t="s">
        <v>228</v>
      </c>
      <c r="C9" s="280" t="s">
        <v>173</v>
      </c>
      <c r="D9" s="280" t="s">
        <v>174</v>
      </c>
      <c r="E9" s="280">
        <v>3</v>
      </c>
      <c r="F9" s="280">
        <v>1.5</v>
      </c>
      <c r="G9" s="280" t="s">
        <v>175</v>
      </c>
      <c r="H9" s="281"/>
      <c r="I9" s="280">
        <v>10</v>
      </c>
    </row>
    <row r="10" spans="1:9" ht="13.2" customHeight="1" x14ac:dyDescent="0.3">
      <c r="A10" s="282"/>
      <c r="B10" s="283"/>
      <c r="C10" s="280" t="s">
        <v>176</v>
      </c>
      <c r="D10" s="280" t="s">
        <v>177</v>
      </c>
      <c r="E10" s="280">
        <v>2</v>
      </c>
      <c r="F10" s="280">
        <v>1</v>
      </c>
      <c r="G10" s="280" t="s">
        <v>178</v>
      </c>
      <c r="H10" s="281"/>
      <c r="I10" s="280">
        <v>15</v>
      </c>
    </row>
    <row r="11" spans="1:9" ht="13.2" customHeight="1" x14ac:dyDescent="0.3">
      <c r="A11" s="282"/>
      <c r="B11" s="283"/>
      <c r="C11" s="284" t="s">
        <v>179</v>
      </c>
      <c r="D11" s="284" t="s">
        <v>180</v>
      </c>
      <c r="E11" s="284">
        <v>19</v>
      </c>
      <c r="F11" s="284">
        <v>7</v>
      </c>
      <c r="G11" s="285"/>
      <c r="H11" s="281"/>
      <c r="I11" s="284">
        <v>88</v>
      </c>
    </row>
    <row r="12" spans="1:9" ht="13.2" customHeight="1" x14ac:dyDescent="0.3">
      <c r="A12" s="282"/>
      <c r="B12" s="283"/>
      <c r="C12" s="281"/>
      <c r="D12" s="286"/>
      <c r="E12" s="286"/>
      <c r="F12" s="286"/>
      <c r="G12" s="286"/>
      <c r="H12" s="281"/>
      <c r="I12" s="286"/>
    </row>
    <row r="13" spans="1:9" ht="13.2" customHeight="1" x14ac:dyDescent="0.3">
      <c r="A13" s="287"/>
      <c r="B13" s="288"/>
      <c r="C13" s="289"/>
      <c r="D13" s="290"/>
      <c r="E13" s="290">
        <f>SUM(E9:E12)</f>
        <v>24</v>
      </c>
      <c r="F13" s="290">
        <f>SUM(F9:F12)</f>
        <v>9.5</v>
      </c>
      <c r="G13" s="290"/>
      <c r="H13" s="291"/>
      <c r="I13" s="290">
        <f>SUM(I9:I12)</f>
        <v>113</v>
      </c>
    </row>
    <row r="14" spans="1:9" ht="13.2" customHeight="1" x14ac:dyDescent="0.3">
      <c r="A14" s="278">
        <v>2</v>
      </c>
      <c r="B14" s="279" t="s">
        <v>157</v>
      </c>
      <c r="C14" s="292" t="s">
        <v>181</v>
      </c>
      <c r="D14" s="285" t="s">
        <v>180</v>
      </c>
      <c r="E14" s="285">
        <v>20</v>
      </c>
      <c r="F14" s="285">
        <v>15</v>
      </c>
      <c r="G14" s="285" t="s">
        <v>182</v>
      </c>
      <c r="H14" s="293"/>
      <c r="I14" s="281">
        <v>120</v>
      </c>
    </row>
    <row r="15" spans="1:9" ht="13.2" customHeight="1" x14ac:dyDescent="0.3">
      <c r="A15" s="282"/>
      <c r="B15" s="283"/>
      <c r="C15" s="292" t="s">
        <v>183</v>
      </c>
      <c r="D15" s="285" t="s">
        <v>180</v>
      </c>
      <c r="E15" s="286">
        <v>3</v>
      </c>
      <c r="F15" s="286">
        <v>2</v>
      </c>
      <c r="G15" s="285" t="s">
        <v>184</v>
      </c>
      <c r="H15" s="293"/>
      <c r="I15" s="281">
        <v>70</v>
      </c>
    </row>
    <row r="16" spans="1:9" ht="13.2" customHeight="1" x14ac:dyDescent="0.3">
      <c r="A16" s="282"/>
      <c r="B16" s="283"/>
      <c r="C16" s="292" t="s">
        <v>185</v>
      </c>
      <c r="D16" s="285" t="s">
        <v>180</v>
      </c>
      <c r="E16" s="285">
        <v>20</v>
      </c>
      <c r="F16" s="285">
        <v>12</v>
      </c>
      <c r="G16" s="285" t="s">
        <v>184</v>
      </c>
      <c r="H16" s="293"/>
      <c r="I16" s="286">
        <v>200</v>
      </c>
    </row>
    <row r="17" spans="1:9" ht="13.2" customHeight="1" x14ac:dyDescent="0.3">
      <c r="A17" s="282"/>
      <c r="B17" s="283"/>
      <c r="C17" s="292" t="s">
        <v>186</v>
      </c>
      <c r="D17" s="285" t="s">
        <v>180</v>
      </c>
      <c r="E17" s="285">
        <v>4</v>
      </c>
      <c r="F17" s="285">
        <v>2</v>
      </c>
      <c r="G17" s="285" t="s">
        <v>184</v>
      </c>
      <c r="H17" s="286"/>
      <c r="I17" s="281">
        <v>20</v>
      </c>
    </row>
    <row r="18" spans="1:9" ht="13.2" customHeight="1" x14ac:dyDescent="0.3">
      <c r="A18" s="282"/>
      <c r="B18" s="283"/>
      <c r="C18" s="294" t="s">
        <v>187</v>
      </c>
      <c r="D18" s="285" t="s">
        <v>180</v>
      </c>
      <c r="E18" s="286">
        <v>5</v>
      </c>
      <c r="F18" s="286">
        <v>5</v>
      </c>
      <c r="G18" s="281" t="s">
        <v>188</v>
      </c>
      <c r="H18" s="286"/>
      <c r="I18" s="281">
        <v>40</v>
      </c>
    </row>
    <row r="19" spans="1:9" ht="13.2" customHeight="1" x14ac:dyDescent="0.3">
      <c r="A19" s="282"/>
      <c r="B19" s="283"/>
      <c r="C19" s="281"/>
      <c r="D19" s="295"/>
      <c r="E19" s="286"/>
      <c r="F19" s="286"/>
      <c r="G19" s="295"/>
      <c r="H19" s="286"/>
      <c r="I19" s="286"/>
    </row>
    <row r="20" spans="1:9" ht="13.2" customHeight="1" x14ac:dyDescent="0.3">
      <c r="A20" s="287"/>
      <c r="B20" s="288"/>
      <c r="C20" s="281"/>
      <c r="D20" s="295"/>
      <c r="E20" s="286"/>
      <c r="F20" s="286"/>
      <c r="G20" s="295"/>
      <c r="H20" s="286"/>
      <c r="I20" s="286"/>
    </row>
    <row r="21" spans="1:9" ht="13.2" customHeight="1" x14ac:dyDescent="0.3">
      <c r="A21" s="296">
        <v>3</v>
      </c>
      <c r="B21" s="297" t="s">
        <v>229</v>
      </c>
      <c r="C21" s="298"/>
      <c r="D21" s="299"/>
      <c r="E21" s="298"/>
      <c r="F21" s="298"/>
      <c r="G21" s="285"/>
      <c r="H21" s="300"/>
      <c r="I21" s="301"/>
    </row>
    <row r="22" spans="1:9" ht="13.2" customHeight="1" x14ac:dyDescent="0.3">
      <c r="A22" s="296"/>
      <c r="B22" s="302"/>
      <c r="C22" s="298"/>
      <c r="D22" s="299"/>
      <c r="E22" s="299"/>
      <c r="F22" s="299"/>
      <c r="G22" s="299"/>
      <c r="H22" s="300"/>
      <c r="I22" s="300"/>
    </row>
    <row r="23" spans="1:9" ht="13.2" customHeight="1" x14ac:dyDescent="0.3">
      <c r="A23" s="296"/>
      <c r="B23" s="303"/>
      <c r="C23" s="304"/>
      <c r="D23" s="305"/>
      <c r="E23" s="305">
        <f>SUM(E14:E22)</f>
        <v>52</v>
      </c>
      <c r="F23" s="305">
        <f>SUM(F14:F22)</f>
        <v>36</v>
      </c>
      <c r="G23" s="305"/>
      <c r="H23" s="306"/>
      <c r="I23" s="305">
        <f>SUM(I14:I22)</f>
        <v>450</v>
      </c>
    </row>
    <row r="24" spans="1:9" ht="32.4" customHeight="1" x14ac:dyDescent="0.3">
      <c r="A24" s="296">
        <v>4</v>
      </c>
      <c r="B24" s="297" t="s">
        <v>189</v>
      </c>
      <c r="C24" s="307" t="s">
        <v>190</v>
      </c>
      <c r="D24" s="307" t="s">
        <v>180</v>
      </c>
      <c r="E24" s="307">
        <v>3</v>
      </c>
      <c r="F24" s="307">
        <v>3</v>
      </c>
      <c r="G24" s="307" t="s">
        <v>191</v>
      </c>
      <c r="H24" s="281"/>
      <c r="I24" s="308">
        <v>45</v>
      </c>
    </row>
    <row r="25" spans="1:9" ht="34.950000000000003" customHeight="1" x14ac:dyDescent="0.3">
      <c r="A25" s="296"/>
      <c r="B25" s="302"/>
      <c r="C25" s="309" t="s">
        <v>192</v>
      </c>
      <c r="D25" s="307" t="s">
        <v>180</v>
      </c>
      <c r="E25" s="310">
        <v>6</v>
      </c>
      <c r="F25" s="310">
        <v>3.5</v>
      </c>
      <c r="G25" s="311" t="s">
        <v>193</v>
      </c>
      <c r="H25" s="300"/>
      <c r="I25" s="312">
        <v>350</v>
      </c>
    </row>
    <row r="26" spans="1:9" ht="30" customHeight="1" x14ac:dyDescent="0.3">
      <c r="A26" s="296"/>
      <c r="B26" s="302"/>
      <c r="C26" s="313"/>
      <c r="D26" s="313"/>
      <c r="E26" s="313"/>
      <c r="F26" s="313"/>
      <c r="G26" s="313"/>
      <c r="H26" s="300"/>
      <c r="I26" s="301"/>
    </row>
    <row r="27" spans="1:9" ht="30.6" customHeight="1" x14ac:dyDescent="0.3">
      <c r="A27" s="296"/>
      <c r="B27" s="302"/>
      <c r="C27" s="314"/>
      <c r="D27" s="315"/>
      <c r="E27" s="315"/>
      <c r="F27" s="315"/>
      <c r="G27" s="314"/>
      <c r="H27" s="300"/>
      <c r="I27" s="301"/>
    </row>
    <row r="28" spans="1:9" ht="26.4" customHeight="1" x14ac:dyDescent="0.3">
      <c r="A28" s="296"/>
      <c r="B28" s="302"/>
      <c r="C28" s="313"/>
      <c r="D28" s="315"/>
      <c r="E28" s="316"/>
      <c r="F28" s="316"/>
      <c r="G28" s="295"/>
      <c r="H28" s="300"/>
      <c r="I28" s="316"/>
    </row>
    <row r="29" spans="1:9" ht="13.2" customHeight="1" x14ac:dyDescent="0.3">
      <c r="A29" s="296"/>
      <c r="B29" s="303"/>
      <c r="C29" s="316"/>
      <c r="D29" s="316"/>
      <c r="E29" s="316"/>
      <c r="F29" s="316"/>
      <c r="G29" s="316"/>
      <c r="H29" s="300"/>
      <c r="I29" s="316"/>
    </row>
    <row r="30" spans="1:9" ht="13.2" customHeight="1" x14ac:dyDescent="0.3">
      <c r="A30" s="296"/>
      <c r="B30" s="317"/>
      <c r="C30" s="318"/>
      <c r="D30" s="318"/>
      <c r="E30" s="318">
        <f>SUM(E24:E29)</f>
        <v>9</v>
      </c>
      <c r="F30" s="318">
        <f>SUM(F24:F29)</f>
        <v>6.5</v>
      </c>
      <c r="G30" s="318"/>
      <c r="H30" s="318"/>
      <c r="I30" s="318">
        <f>SUM(I24:I29)</f>
        <v>395</v>
      </c>
    </row>
    <row r="31" spans="1:9" ht="13.2" customHeight="1" x14ac:dyDescent="0.3">
      <c r="A31" s="278">
        <v>5</v>
      </c>
      <c r="B31" s="302" t="s">
        <v>194</v>
      </c>
      <c r="C31" s="319" t="s">
        <v>195</v>
      </c>
      <c r="D31" s="319" t="s">
        <v>196</v>
      </c>
      <c r="E31" s="319">
        <v>3</v>
      </c>
      <c r="F31" s="319">
        <v>1</v>
      </c>
      <c r="G31" s="320" t="s">
        <v>197</v>
      </c>
      <c r="H31" s="321"/>
      <c r="I31" s="319">
        <v>100</v>
      </c>
    </row>
    <row r="32" spans="1:9" ht="13.2" customHeight="1" x14ac:dyDescent="0.3">
      <c r="A32" s="282"/>
      <c r="B32" s="302"/>
      <c r="C32" s="319" t="s">
        <v>198</v>
      </c>
      <c r="D32" s="319" t="s">
        <v>199</v>
      </c>
      <c r="E32" s="319">
        <v>7</v>
      </c>
      <c r="F32" s="319">
        <v>7</v>
      </c>
      <c r="G32" s="322" t="s">
        <v>200</v>
      </c>
      <c r="H32" s="281"/>
      <c r="I32" s="319">
        <v>200</v>
      </c>
    </row>
    <row r="33" spans="1:9" ht="13.2" customHeight="1" x14ac:dyDescent="0.3">
      <c r="A33" s="282"/>
      <c r="B33" s="302"/>
      <c r="C33" s="323" t="s">
        <v>201</v>
      </c>
      <c r="D33" s="319" t="s">
        <v>199</v>
      </c>
      <c r="E33" s="319">
        <v>3</v>
      </c>
      <c r="F33" s="319">
        <v>3</v>
      </c>
      <c r="G33" s="322" t="s">
        <v>200</v>
      </c>
      <c r="H33" s="281"/>
      <c r="I33" s="319">
        <v>50</v>
      </c>
    </row>
    <row r="34" spans="1:9" ht="13.2" customHeight="1" x14ac:dyDescent="0.3">
      <c r="A34" s="282"/>
      <c r="B34" s="302"/>
      <c r="C34" s="323" t="s">
        <v>202</v>
      </c>
      <c r="D34" s="319" t="s">
        <v>199</v>
      </c>
      <c r="E34" s="319">
        <v>2</v>
      </c>
      <c r="F34" s="319">
        <v>2</v>
      </c>
      <c r="G34" s="322" t="s">
        <v>200</v>
      </c>
      <c r="H34" s="281"/>
      <c r="I34" s="319">
        <v>20</v>
      </c>
    </row>
    <row r="35" spans="1:9" ht="13.2" customHeight="1" x14ac:dyDescent="0.3">
      <c r="A35" s="282"/>
      <c r="B35" s="302"/>
      <c r="C35" s="319" t="s">
        <v>203</v>
      </c>
      <c r="D35" s="319" t="s">
        <v>199</v>
      </c>
      <c r="E35" s="319">
        <v>1</v>
      </c>
      <c r="F35" s="319">
        <v>1</v>
      </c>
      <c r="G35" s="322" t="s">
        <v>200</v>
      </c>
      <c r="H35" s="321"/>
      <c r="I35" s="319">
        <v>20</v>
      </c>
    </row>
    <row r="36" spans="1:9" ht="13.2" customHeight="1" x14ac:dyDescent="0.3">
      <c r="A36" s="282"/>
      <c r="B36" s="302"/>
      <c r="C36" s="319" t="s">
        <v>204</v>
      </c>
      <c r="D36" s="319" t="s">
        <v>205</v>
      </c>
      <c r="E36" s="319">
        <v>5</v>
      </c>
      <c r="F36" s="319">
        <v>2</v>
      </c>
      <c r="G36" s="319" t="s">
        <v>206</v>
      </c>
      <c r="H36" s="321"/>
      <c r="I36" s="319">
        <v>200</v>
      </c>
    </row>
    <row r="37" spans="1:9" ht="13.2" customHeight="1" x14ac:dyDescent="0.3">
      <c r="A37" s="282"/>
      <c r="B37" s="302"/>
      <c r="C37" s="319" t="s">
        <v>207</v>
      </c>
      <c r="D37" s="319" t="s">
        <v>208</v>
      </c>
      <c r="E37" s="319">
        <v>5</v>
      </c>
      <c r="F37" s="319">
        <v>5</v>
      </c>
      <c r="G37" s="324" t="s">
        <v>209</v>
      </c>
      <c r="H37" s="321"/>
      <c r="I37" s="324"/>
    </row>
    <row r="38" spans="1:9" ht="13.2" customHeight="1" x14ac:dyDescent="0.3">
      <c r="A38" s="282"/>
      <c r="B38" s="302"/>
      <c r="C38" s="319" t="s">
        <v>210</v>
      </c>
      <c r="D38" s="319" t="s">
        <v>205</v>
      </c>
      <c r="E38" s="319">
        <v>3</v>
      </c>
      <c r="F38" s="319">
        <v>3</v>
      </c>
      <c r="G38" s="324" t="s">
        <v>209</v>
      </c>
      <c r="H38" s="321"/>
      <c r="I38" s="319"/>
    </row>
    <row r="39" spans="1:9" ht="13.2" customHeight="1" x14ac:dyDescent="0.3">
      <c r="A39" s="282"/>
      <c r="B39" s="302"/>
      <c r="C39" s="319" t="s">
        <v>211</v>
      </c>
      <c r="D39" s="319" t="s">
        <v>212</v>
      </c>
      <c r="E39" s="319">
        <v>30</v>
      </c>
      <c r="F39" s="319">
        <v>30</v>
      </c>
      <c r="G39" s="319" t="s">
        <v>209</v>
      </c>
      <c r="H39" s="321"/>
      <c r="I39" s="319"/>
    </row>
    <row r="40" spans="1:9" ht="13.2" customHeight="1" x14ac:dyDescent="0.3">
      <c r="A40" s="282"/>
      <c r="B40" s="302"/>
      <c r="C40" s="18" t="s">
        <v>213</v>
      </c>
      <c r="D40" s="18" t="s">
        <v>205</v>
      </c>
      <c r="E40" s="18">
        <v>4</v>
      </c>
      <c r="F40" s="18"/>
      <c r="G40" s="18" t="s">
        <v>214</v>
      </c>
      <c r="H40" s="321"/>
      <c r="I40" s="18"/>
    </row>
    <row r="41" spans="1:9" ht="13.2" customHeight="1" x14ac:dyDescent="0.3">
      <c r="A41" s="282"/>
      <c r="B41" s="302"/>
      <c r="C41" s="18" t="s">
        <v>215</v>
      </c>
      <c r="D41" s="18" t="s">
        <v>196</v>
      </c>
      <c r="E41" s="18">
        <v>2</v>
      </c>
      <c r="F41" s="18">
        <v>1</v>
      </c>
      <c r="G41" s="18" t="s">
        <v>216</v>
      </c>
      <c r="H41" s="321"/>
      <c r="I41" s="18"/>
    </row>
    <row r="42" spans="1:9" ht="13.2" customHeight="1" x14ac:dyDescent="0.3">
      <c r="A42" s="282"/>
      <c r="B42" s="302"/>
      <c r="C42" s="18" t="s">
        <v>217</v>
      </c>
      <c r="D42" s="18" t="s">
        <v>196</v>
      </c>
      <c r="E42" s="18">
        <v>1</v>
      </c>
      <c r="F42" s="18">
        <v>1</v>
      </c>
      <c r="G42" s="18" t="s">
        <v>216</v>
      </c>
      <c r="H42" s="321"/>
      <c r="I42" s="18"/>
    </row>
    <row r="43" spans="1:9" ht="13.2" customHeight="1" x14ac:dyDescent="0.3">
      <c r="A43" s="282"/>
      <c r="B43" s="302"/>
      <c r="C43" s="18" t="s">
        <v>218</v>
      </c>
      <c r="D43" s="18" t="s">
        <v>196</v>
      </c>
      <c r="E43" s="18">
        <v>3</v>
      </c>
      <c r="F43" s="323">
        <v>1</v>
      </c>
      <c r="G43" s="18" t="s">
        <v>216</v>
      </c>
      <c r="H43" s="321"/>
      <c r="I43" s="18"/>
    </row>
    <row r="44" spans="1:9" ht="13.2" customHeight="1" x14ac:dyDescent="0.3">
      <c r="A44" s="282"/>
      <c r="B44" s="302"/>
      <c r="C44" s="18" t="s">
        <v>219</v>
      </c>
      <c r="D44" s="18" t="s">
        <v>196</v>
      </c>
      <c r="E44" s="18">
        <v>8</v>
      </c>
      <c r="F44" s="18">
        <v>2</v>
      </c>
      <c r="G44" s="18" t="s">
        <v>216</v>
      </c>
      <c r="H44" s="321"/>
      <c r="I44" s="18">
        <v>105</v>
      </c>
    </row>
    <row r="45" spans="1:9" ht="13.2" customHeight="1" x14ac:dyDescent="0.3">
      <c r="A45" s="282"/>
      <c r="B45" s="302"/>
      <c r="C45" s="18" t="s">
        <v>220</v>
      </c>
      <c r="D45" s="18" t="s">
        <v>196</v>
      </c>
      <c r="E45" s="18">
        <v>7</v>
      </c>
      <c r="F45" s="18">
        <v>7</v>
      </c>
      <c r="G45" s="18" t="s">
        <v>221</v>
      </c>
      <c r="H45" s="321"/>
      <c r="I45" s="18"/>
    </row>
    <row r="46" spans="1:9" ht="13.2" customHeight="1" x14ac:dyDescent="0.3">
      <c r="A46" s="287"/>
      <c r="B46" s="303"/>
      <c r="C46" s="325"/>
      <c r="D46" s="291"/>
      <c r="E46" s="291">
        <f>SUM(E31:E45)</f>
        <v>84</v>
      </c>
      <c r="F46" s="291">
        <f>SUM(F31:F45)</f>
        <v>66</v>
      </c>
      <c r="G46" s="291"/>
      <c r="H46" s="326"/>
      <c r="I46" s="326">
        <f>SUM(I31:I45)</f>
        <v>695</v>
      </c>
    </row>
    <row r="47" spans="1:9" ht="13.2" customHeight="1" x14ac:dyDescent="0.3">
      <c r="A47" s="278">
        <v>6</v>
      </c>
      <c r="B47" s="297" t="s">
        <v>222</v>
      </c>
      <c r="C47" s="320"/>
      <c r="D47" s="320"/>
      <c r="E47" s="320"/>
      <c r="F47" s="320"/>
      <c r="G47" s="320"/>
      <c r="H47" s="320"/>
      <c r="I47" s="320"/>
    </row>
    <row r="48" spans="1:9" ht="13.2" customHeight="1" x14ac:dyDescent="0.3">
      <c r="A48" s="282"/>
      <c r="B48" s="302"/>
      <c r="C48" s="320"/>
      <c r="D48" s="320"/>
      <c r="E48" s="320"/>
      <c r="F48" s="320"/>
      <c r="G48" s="320"/>
      <c r="H48" s="320"/>
      <c r="I48" s="320"/>
    </row>
    <row r="49" spans="1:13" ht="13.2" customHeight="1" x14ac:dyDescent="0.3">
      <c r="A49" s="287"/>
      <c r="B49" s="303"/>
      <c r="C49" s="320"/>
      <c r="D49" s="320"/>
      <c r="E49" s="320"/>
      <c r="F49" s="320"/>
      <c r="G49" s="320"/>
      <c r="H49" s="320"/>
      <c r="I49" s="320"/>
    </row>
    <row r="50" spans="1:13" ht="13.2" customHeight="1" x14ac:dyDescent="0.3">
      <c r="A50" s="296">
        <v>7</v>
      </c>
      <c r="B50" s="297" t="s">
        <v>14</v>
      </c>
      <c r="C50" s="281"/>
      <c r="D50" s="286"/>
      <c r="E50" s="327"/>
      <c r="F50" s="286"/>
      <c r="G50" s="286"/>
      <c r="H50" s="328"/>
      <c r="I50" s="286"/>
    </row>
    <row r="51" spans="1:13" ht="13.2" customHeight="1" x14ac:dyDescent="0.3">
      <c r="A51" s="296"/>
      <c r="B51" s="302"/>
      <c r="C51" s="281"/>
      <c r="D51" s="286"/>
      <c r="E51" s="327"/>
      <c r="F51" s="286"/>
      <c r="G51" s="286"/>
      <c r="H51" s="328"/>
      <c r="I51" s="286"/>
    </row>
    <row r="52" spans="1:13" ht="13.2" customHeight="1" x14ac:dyDescent="0.3">
      <c r="A52" s="296"/>
      <c r="B52" s="302"/>
      <c r="C52" s="281"/>
      <c r="D52" s="286"/>
      <c r="E52" s="327"/>
      <c r="F52" s="286"/>
      <c r="G52" s="286"/>
      <c r="H52" s="328"/>
      <c r="I52" s="286"/>
    </row>
    <row r="53" spans="1:13" ht="13.2" customHeight="1" x14ac:dyDescent="0.3">
      <c r="A53" s="296"/>
      <c r="B53" s="303"/>
      <c r="C53" s="281"/>
      <c r="D53" s="286"/>
      <c r="E53" s="327"/>
      <c r="F53" s="286"/>
      <c r="G53" s="286"/>
      <c r="H53" s="328"/>
      <c r="I53" s="286"/>
    </row>
    <row r="54" spans="1:13" ht="13.2" customHeight="1" x14ac:dyDescent="0.3">
      <c r="A54" s="296"/>
      <c r="B54" s="317"/>
      <c r="C54" s="306"/>
      <c r="D54" s="329"/>
      <c r="E54" s="329"/>
      <c r="F54" s="329"/>
      <c r="G54" s="329"/>
      <c r="H54" s="330"/>
      <c r="I54" s="329"/>
    </row>
    <row r="55" spans="1:13" ht="21" customHeight="1" x14ac:dyDescent="0.3">
      <c r="A55" s="296">
        <v>8</v>
      </c>
      <c r="B55" s="279" t="s">
        <v>155</v>
      </c>
      <c r="C55" s="3" t="s">
        <v>223</v>
      </c>
      <c r="D55" s="281" t="s">
        <v>224</v>
      </c>
      <c r="E55" s="281">
        <v>4</v>
      </c>
      <c r="F55" s="281">
        <v>4</v>
      </c>
      <c r="G55" s="331" t="s">
        <v>225</v>
      </c>
      <c r="H55" s="281"/>
      <c r="I55" s="332">
        <v>1000</v>
      </c>
    </row>
    <row r="56" spans="1:13" ht="20.399999999999999" customHeight="1" x14ac:dyDescent="0.3">
      <c r="A56" s="296"/>
      <c r="B56" s="283"/>
      <c r="C56" s="281" t="s">
        <v>226</v>
      </c>
      <c r="D56" s="281" t="s">
        <v>180</v>
      </c>
      <c r="E56" s="18">
        <v>2</v>
      </c>
      <c r="F56" s="18">
        <v>2</v>
      </c>
      <c r="G56" s="18" t="s">
        <v>227</v>
      </c>
      <c r="H56" s="281"/>
      <c r="I56" s="20">
        <v>125</v>
      </c>
    </row>
    <row r="57" spans="1:13" ht="13.2" customHeight="1" x14ac:dyDescent="0.3">
      <c r="A57" s="296"/>
      <c r="B57" s="283"/>
      <c r="C57" s="281"/>
      <c r="D57" s="281"/>
      <c r="E57" s="281"/>
      <c r="F57" s="281"/>
      <c r="G57" s="281"/>
      <c r="H57" s="281"/>
      <c r="I57" s="281"/>
    </row>
    <row r="58" spans="1:13" ht="13.2" customHeight="1" x14ac:dyDescent="0.3">
      <c r="A58" s="296"/>
      <c r="B58" s="283"/>
      <c r="C58" s="281"/>
      <c r="D58" s="281"/>
      <c r="E58" s="281"/>
      <c r="F58" s="281"/>
      <c r="G58" s="281"/>
      <c r="H58" s="281"/>
      <c r="I58" s="281"/>
    </row>
    <row r="59" spans="1:13" ht="13.2" customHeight="1" x14ac:dyDescent="0.3">
      <c r="A59" s="296"/>
      <c r="B59" s="288"/>
      <c r="C59" s="281"/>
      <c r="D59" s="281"/>
      <c r="E59" s="281"/>
      <c r="F59" s="281"/>
      <c r="G59" s="281"/>
      <c r="H59" s="281"/>
      <c r="I59" s="281"/>
    </row>
    <row r="60" spans="1:13" ht="13.2" customHeight="1" x14ac:dyDescent="0.3">
      <c r="A60" s="296"/>
      <c r="B60" s="317"/>
      <c r="C60" s="306"/>
      <c r="D60" s="306"/>
      <c r="E60" s="306">
        <f>SUM(E55:E59)</f>
        <v>6</v>
      </c>
      <c r="F60" s="306">
        <f>SUM(F55:F59)</f>
        <v>6</v>
      </c>
      <c r="G60" s="306"/>
      <c r="H60" s="306"/>
      <c r="I60" s="346">
        <f>SUM(I55:I59)</f>
        <v>1125</v>
      </c>
    </row>
    <row r="61" spans="1:13" ht="16.8" customHeight="1" x14ac:dyDescent="0.3">
      <c r="A61" s="278">
        <v>9</v>
      </c>
      <c r="B61" s="333" t="s">
        <v>230</v>
      </c>
      <c r="C61" s="18"/>
      <c r="D61" s="18"/>
      <c r="E61" s="18"/>
      <c r="F61" s="18"/>
      <c r="G61" s="334"/>
      <c r="H61" s="18"/>
      <c r="I61" s="20"/>
    </row>
    <row r="62" spans="1:13" ht="18.600000000000001" customHeight="1" x14ac:dyDescent="0.3">
      <c r="A62" s="282"/>
      <c r="B62" s="333"/>
      <c r="C62" s="18"/>
      <c r="D62" s="18"/>
      <c r="E62" s="18"/>
      <c r="F62" s="18"/>
      <c r="G62" s="334"/>
      <c r="H62" s="18"/>
      <c r="I62" s="20"/>
    </row>
    <row r="63" spans="1:13" ht="13.2" customHeight="1" x14ac:dyDescent="0.3">
      <c r="A63" s="287"/>
      <c r="B63" s="333"/>
      <c r="C63" s="18"/>
      <c r="D63" s="18"/>
      <c r="E63" s="18"/>
      <c r="F63" s="18"/>
      <c r="G63" s="18"/>
      <c r="H63" s="18"/>
      <c r="I63" s="20"/>
    </row>
    <row r="64" spans="1:13" ht="13.2" customHeight="1" x14ac:dyDescent="0.3">
      <c r="A64" s="278">
        <v>10</v>
      </c>
      <c r="B64" s="333" t="s">
        <v>11</v>
      </c>
      <c r="C64" s="281"/>
      <c r="D64" s="281"/>
      <c r="E64" s="281"/>
      <c r="F64" s="281"/>
      <c r="G64" s="295"/>
      <c r="H64" s="328"/>
      <c r="I64" s="281"/>
      <c r="K64" s="335"/>
      <c r="L64" s="336"/>
      <c r="M64" s="337"/>
    </row>
    <row r="65" spans="1:13" ht="13.2" customHeight="1" x14ac:dyDescent="0.3">
      <c r="A65" s="282"/>
      <c r="B65" s="333"/>
      <c r="C65" s="281"/>
      <c r="D65" s="281"/>
      <c r="E65" s="281"/>
      <c r="F65" s="281"/>
      <c r="G65" s="281"/>
      <c r="H65" s="328"/>
      <c r="I65" s="281"/>
      <c r="K65" s="253"/>
      <c r="M65" s="338"/>
    </row>
    <row r="66" spans="1:13" ht="13.2" customHeight="1" x14ac:dyDescent="0.3">
      <c r="A66" s="282"/>
      <c r="B66" s="333"/>
      <c r="C66" s="339"/>
      <c r="D66" s="281"/>
      <c r="E66" s="281"/>
      <c r="F66" s="281"/>
      <c r="G66" s="281"/>
      <c r="H66" s="328"/>
      <c r="I66" s="281"/>
      <c r="K66" s="253"/>
      <c r="L66" s="265"/>
      <c r="M66" s="266"/>
    </row>
    <row r="67" spans="1:13" ht="13.2" customHeight="1" x14ac:dyDescent="0.3">
      <c r="A67" s="287"/>
      <c r="B67" s="333"/>
      <c r="C67" s="281"/>
      <c r="D67" s="281"/>
      <c r="E67" s="281"/>
      <c r="F67" s="281"/>
      <c r="G67" s="281"/>
      <c r="H67" s="328"/>
      <c r="I67" s="281"/>
    </row>
    <row r="68" spans="1:13" ht="13.2" customHeight="1" x14ac:dyDescent="0.3">
      <c r="A68" s="340"/>
      <c r="B68" s="317"/>
      <c r="C68" s="306"/>
      <c r="D68" s="329"/>
      <c r="E68" s="329"/>
      <c r="F68" s="329"/>
      <c r="G68" s="329"/>
      <c r="H68" s="330"/>
      <c r="I68" s="329"/>
    </row>
    <row r="69" spans="1:13" ht="19.2" customHeight="1" x14ac:dyDescent="0.3">
      <c r="A69" s="341"/>
      <c r="B69" s="342" t="s">
        <v>9</v>
      </c>
      <c r="C69" s="343"/>
      <c r="D69" s="343"/>
      <c r="E69" s="344">
        <f>+E13+E23+E30+E46+E54+E60+E68</f>
        <v>175</v>
      </c>
      <c r="F69" s="344">
        <f>+F13+F23+F30+F46+F54+F60+F68</f>
        <v>124</v>
      </c>
      <c r="G69" s="344"/>
      <c r="H69" s="344"/>
      <c r="I69" s="344">
        <f>+I13+I23+I30+I46+I54+I60+I68</f>
        <v>2778</v>
      </c>
    </row>
    <row r="70" spans="1:13" ht="13.2" customHeight="1" x14ac:dyDescent="0.3"/>
    <row r="71" spans="1:13" x14ac:dyDescent="0.3">
      <c r="J71" s="345"/>
    </row>
    <row r="72" spans="1:13" x14ac:dyDescent="0.3">
      <c r="J72" s="345"/>
    </row>
    <row r="73" spans="1:13" x14ac:dyDescent="0.3">
      <c r="J73" s="345"/>
    </row>
    <row r="74" spans="1:13" x14ac:dyDescent="0.3">
      <c r="J74" s="345"/>
    </row>
    <row r="75" spans="1:13" x14ac:dyDescent="0.3">
      <c r="J75" s="345"/>
    </row>
    <row r="76" spans="1:13" x14ac:dyDescent="0.3">
      <c r="J76" s="345"/>
    </row>
    <row r="77" spans="1:13" x14ac:dyDescent="0.3">
      <c r="J77" s="345"/>
    </row>
    <row r="78" spans="1:13" x14ac:dyDescent="0.3">
      <c r="J78" s="345"/>
    </row>
    <row r="79" spans="1:13" x14ac:dyDescent="0.3">
      <c r="J79" s="345"/>
    </row>
    <row r="80" spans="1:13" x14ac:dyDescent="0.3">
      <c r="J80" s="345"/>
    </row>
    <row r="81" spans="1:10" x14ac:dyDescent="0.3">
      <c r="J81" s="345"/>
    </row>
    <row r="82" spans="1:10" x14ac:dyDescent="0.3">
      <c r="J82" s="345"/>
    </row>
    <row r="83" spans="1:10" x14ac:dyDescent="0.3">
      <c r="J83" s="345"/>
    </row>
    <row r="84" spans="1:10" x14ac:dyDescent="0.3">
      <c r="J84" s="345"/>
    </row>
    <row r="85" spans="1:10" x14ac:dyDescent="0.3">
      <c r="J85" s="345"/>
    </row>
    <row r="86" spans="1:10" x14ac:dyDescent="0.3">
      <c r="J86" s="345"/>
    </row>
    <row r="87" spans="1:10" x14ac:dyDescent="0.3">
      <c r="A87" s="345"/>
      <c r="B87" s="345"/>
      <c r="C87" s="345"/>
      <c r="D87" s="345"/>
      <c r="E87" s="345"/>
      <c r="F87" s="345"/>
      <c r="G87" s="345"/>
      <c r="H87" s="345"/>
      <c r="I87" s="345"/>
      <c r="J87" s="345"/>
    </row>
  </sheetData>
  <mergeCells count="25">
    <mergeCell ref="K64:M64"/>
    <mergeCell ref="B14:B20"/>
    <mergeCell ref="A55:A60"/>
    <mergeCell ref="B55:B59"/>
    <mergeCell ref="A61:A63"/>
    <mergeCell ref="B61:B63"/>
    <mergeCell ref="A64:A67"/>
    <mergeCell ref="B64:B67"/>
    <mergeCell ref="A31:A46"/>
    <mergeCell ref="B31:B46"/>
    <mergeCell ref="A47:A49"/>
    <mergeCell ref="B47:B49"/>
    <mergeCell ref="A50:A54"/>
    <mergeCell ref="B50:B53"/>
    <mergeCell ref="A14:A20"/>
    <mergeCell ref="A21:A23"/>
    <mergeCell ref="B21:B23"/>
    <mergeCell ref="A24:A30"/>
    <mergeCell ref="B24:B29"/>
    <mergeCell ref="A4:I4"/>
    <mergeCell ref="A5:I5"/>
    <mergeCell ref="A6:I6"/>
    <mergeCell ref="A7:I7"/>
    <mergeCell ref="A9:A13"/>
    <mergeCell ref="B9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2025-05-08T14:36:41Z</dcterms:created>
  <dcterms:modified xsi:type="dcterms:W3CDTF">2025-05-08T15:30:44Z</dcterms:modified>
</cp:coreProperties>
</file>