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CAPACITACIÓN AÑO 2025\INFORMES DE EJECUCION AÑO 2025\"/>
    </mc:Choice>
  </mc:AlternateContent>
  <xr:revisionPtr revIDLastSave="0" documentId="13_ncr:1_{3531EDA7-DD1F-48AB-8FD6-9375B94F5925}" xr6:coauthVersionLast="47" xr6:coauthVersionMax="47" xr10:uidLastSave="{00000000-0000-0000-0000-000000000000}"/>
  <bookViews>
    <workbookView xWindow="-108" yWindow="-108" windowWidth="23256" windowHeight="12456" firstSheet="3" activeTab="6" xr2:uid="{EB2989A0-05E0-4AE8-8F8C-677A36FF9E3D}"/>
  </bookViews>
  <sheets>
    <sheet name="PRODUCCION" sheetId="1" r:id="rId1"/>
    <sheet name="MIP" sheetId="2" r:id="rId2"/>
    <sheet name="COSECHA" sheetId="3" r:id="rId3"/>
    <sheet name="POSCOSECHA" sheetId="5" r:id="rId4"/>
    <sheet name="EXTENSIÓN" sheetId="6" r:id="rId5"/>
    <sheet name="CAPACITACION" sheetId="7" r:id="rId6"/>
    <sheet name="M&amp;C" sheetId="8" r:id="rId7"/>
    <sheet name="DES. RURAL" sheetId="9" r:id="rId8"/>
    <sheet name="DES. RURAL Caminos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0" l="1"/>
  <c r="H13" i="10"/>
  <c r="F13" i="10"/>
  <c r="E13" i="10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F25" i="8" l="1"/>
  <c r="F24" i="8"/>
  <c r="F23" i="8"/>
  <c r="F22" i="8"/>
  <c r="F21" i="8"/>
  <c r="F20" i="8"/>
  <c r="F19" i="8"/>
  <c r="F18" i="8"/>
  <c r="F13" i="8" l="1"/>
  <c r="F12" i="8"/>
  <c r="F11" i="8"/>
  <c r="F10" i="8"/>
  <c r="F9" i="8"/>
  <c r="F8" i="8"/>
  <c r="L61" i="7"/>
  <c r="K61" i="7"/>
  <c r="J61" i="7"/>
  <c r="H61" i="7"/>
  <c r="G61" i="7"/>
  <c r="F61" i="7"/>
  <c r="D61" i="7"/>
  <c r="C61" i="7"/>
  <c r="L60" i="7"/>
  <c r="K60" i="7"/>
  <c r="J60" i="7"/>
  <c r="H60" i="7"/>
  <c r="G60" i="7"/>
  <c r="F60" i="7"/>
  <c r="D60" i="7"/>
  <c r="C60" i="7"/>
  <c r="L59" i="7"/>
  <c r="K59" i="7"/>
  <c r="J59" i="7"/>
  <c r="H59" i="7"/>
  <c r="G59" i="7"/>
  <c r="F59" i="7"/>
  <c r="D59" i="7"/>
  <c r="C59" i="7"/>
  <c r="L58" i="7"/>
  <c r="K58" i="7"/>
  <c r="J58" i="7"/>
  <c r="H58" i="7"/>
  <c r="G58" i="7"/>
  <c r="F58" i="7"/>
  <c r="D58" i="7"/>
  <c r="C58" i="7"/>
  <c r="L57" i="7"/>
  <c r="K57" i="7"/>
  <c r="J57" i="7"/>
  <c r="H57" i="7"/>
  <c r="G57" i="7"/>
  <c r="F57" i="7"/>
  <c r="D57" i="7"/>
  <c r="C57" i="7"/>
  <c r="L56" i="7"/>
  <c r="K56" i="7"/>
  <c r="J56" i="7"/>
  <c r="H56" i="7"/>
  <c r="G56" i="7"/>
  <c r="F56" i="7"/>
  <c r="D56" i="7"/>
  <c r="C56" i="7"/>
  <c r="L55" i="7"/>
  <c r="K55" i="7"/>
  <c r="J55" i="7"/>
  <c r="I55" i="7"/>
  <c r="H55" i="7"/>
  <c r="G55" i="7"/>
  <c r="F55" i="7"/>
  <c r="D55" i="7"/>
  <c r="C55" i="7"/>
  <c r="L54" i="7"/>
  <c r="K54" i="7"/>
  <c r="J54" i="7"/>
  <c r="H54" i="7"/>
  <c r="G54" i="7"/>
  <c r="F54" i="7"/>
  <c r="D54" i="7"/>
  <c r="C54" i="7"/>
  <c r="L53" i="7"/>
  <c r="K53" i="7"/>
  <c r="J53" i="7"/>
  <c r="H53" i="7"/>
  <c r="G53" i="7"/>
  <c r="F53" i="7"/>
  <c r="D53" i="7"/>
  <c r="C53" i="7"/>
  <c r="L52" i="7"/>
  <c r="K52" i="7"/>
  <c r="J52" i="7"/>
  <c r="H52" i="7"/>
  <c r="G52" i="7"/>
  <c r="F52" i="7"/>
  <c r="D52" i="7"/>
  <c r="C52" i="7"/>
  <c r="B61" i="7"/>
  <c r="B60" i="7"/>
  <c r="B59" i="7"/>
  <c r="B58" i="7"/>
  <c r="B57" i="7"/>
  <c r="B56" i="7"/>
  <c r="B55" i="7"/>
  <c r="B54" i="7"/>
  <c r="B53" i="7"/>
  <c r="B52" i="7"/>
  <c r="L48" i="7"/>
  <c r="K48" i="7"/>
  <c r="J48" i="7"/>
  <c r="H48" i="7"/>
  <c r="G48" i="7"/>
  <c r="F48" i="7"/>
  <c r="D48" i="7"/>
  <c r="C48" i="7"/>
  <c r="B48" i="7"/>
  <c r="E47" i="7"/>
  <c r="M46" i="7"/>
  <c r="M61" i="7" s="1"/>
  <c r="I46" i="7"/>
  <c r="E46" i="7"/>
  <c r="M45" i="7"/>
  <c r="I45" i="7"/>
  <c r="E45" i="7"/>
  <c r="M44" i="7"/>
  <c r="I44" i="7"/>
  <c r="E44" i="7"/>
  <c r="M43" i="7"/>
  <c r="M58" i="7" s="1"/>
  <c r="I43" i="7"/>
  <c r="I58" i="7" s="1"/>
  <c r="E43" i="7"/>
  <c r="E58" i="7" s="1"/>
  <c r="M42" i="7"/>
  <c r="I42" i="7"/>
  <c r="E42" i="7"/>
  <c r="M41" i="7"/>
  <c r="M56" i="7" s="1"/>
  <c r="I41" i="7"/>
  <c r="I56" i="7" s="1"/>
  <c r="E41" i="7"/>
  <c r="E56" i="7" s="1"/>
  <c r="M40" i="7"/>
  <c r="M55" i="7" s="1"/>
  <c r="I40" i="7"/>
  <c r="E40" i="7"/>
  <c r="E55" i="7" s="1"/>
  <c r="M39" i="7"/>
  <c r="I39" i="7"/>
  <c r="E39" i="7"/>
  <c r="M38" i="7"/>
  <c r="I38" i="7"/>
  <c r="E38" i="7"/>
  <c r="M37" i="7"/>
  <c r="M52" i="7" s="1"/>
  <c r="I37" i="7"/>
  <c r="E37" i="7"/>
  <c r="E52" i="7" s="1"/>
  <c r="E48" i="7" l="1"/>
  <c r="I48" i="7"/>
  <c r="M48" i="7"/>
  <c r="I52" i="7"/>
  <c r="AD60" i="6"/>
  <c r="AC60" i="6"/>
  <c r="AB60" i="6"/>
  <c r="AA60" i="6"/>
  <c r="Z60" i="6"/>
  <c r="Y60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AD59" i="6"/>
  <c r="AC59" i="6"/>
  <c r="AB59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AD58" i="6"/>
  <c r="AC58" i="6"/>
  <c r="AB58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AD57" i="6"/>
  <c r="AC57" i="6"/>
  <c r="AB57" i="6"/>
  <c r="AA57" i="6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AD56" i="6"/>
  <c r="AC56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AD55" i="6"/>
  <c r="AC55" i="6"/>
  <c r="AB55" i="6"/>
  <c r="AA55" i="6"/>
  <c r="Z55" i="6"/>
  <c r="Y55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AD52" i="6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AD51" i="6"/>
  <c r="AC51" i="6"/>
  <c r="AB51" i="6"/>
  <c r="AA51" i="6"/>
  <c r="Z51" i="6"/>
  <c r="Z61" i="6" s="1"/>
  <c r="Y51" i="6"/>
  <c r="X51" i="6"/>
  <c r="W51" i="6"/>
  <c r="V51" i="6"/>
  <c r="U51" i="6"/>
  <c r="T51" i="6"/>
  <c r="S51" i="6"/>
  <c r="R51" i="6"/>
  <c r="R61" i="6" s="1"/>
  <c r="Q51" i="6"/>
  <c r="P51" i="6"/>
  <c r="O51" i="6"/>
  <c r="N51" i="6"/>
  <c r="M51" i="6"/>
  <c r="L51" i="6"/>
  <c r="K51" i="6"/>
  <c r="J51" i="6"/>
  <c r="J61" i="6" s="1"/>
  <c r="I51" i="6"/>
  <c r="H51" i="6"/>
  <c r="G51" i="6"/>
  <c r="F51" i="6"/>
  <c r="E51" i="6"/>
  <c r="D51" i="6"/>
  <c r="C60" i="6"/>
  <c r="C59" i="6"/>
  <c r="C58" i="6"/>
  <c r="C57" i="6"/>
  <c r="C56" i="6"/>
  <c r="C55" i="6"/>
  <c r="C54" i="6"/>
  <c r="C53" i="6"/>
  <c r="C52" i="6"/>
  <c r="C51" i="6"/>
  <c r="C61" i="6" s="1"/>
  <c r="K61" i="6" l="1"/>
  <c r="S61" i="6"/>
  <c r="AA61" i="6"/>
  <c r="D61" i="6"/>
  <c r="L61" i="6"/>
  <c r="T61" i="6"/>
  <c r="AB61" i="6"/>
  <c r="E61" i="6"/>
  <c r="M61" i="6"/>
  <c r="U61" i="6"/>
  <c r="AC61" i="6"/>
  <c r="G61" i="6"/>
  <c r="O61" i="6"/>
  <c r="W61" i="6"/>
  <c r="F61" i="6"/>
  <c r="N61" i="6"/>
  <c r="V61" i="6"/>
  <c r="AD61" i="6"/>
  <c r="H61" i="6"/>
  <c r="P61" i="6"/>
  <c r="X61" i="6"/>
  <c r="I61" i="6"/>
  <c r="Q61" i="6"/>
  <c r="Y61" i="6"/>
  <c r="M33" i="7" l="1"/>
  <c r="L33" i="7"/>
  <c r="K33" i="7"/>
  <c r="J33" i="7"/>
  <c r="I33" i="7"/>
  <c r="H33" i="7"/>
  <c r="G33" i="7"/>
  <c r="F33" i="7"/>
  <c r="E33" i="7"/>
  <c r="D33" i="7"/>
  <c r="C33" i="7"/>
  <c r="B33" i="7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L19" i="7" l="1"/>
  <c r="L62" i="7" s="1"/>
  <c r="L63" i="7" s="1"/>
  <c r="K19" i="7"/>
  <c r="K62" i="7" s="1"/>
  <c r="K63" i="7" s="1"/>
  <c r="J19" i="7"/>
  <c r="J62" i="7" s="1"/>
  <c r="J63" i="7" s="1"/>
  <c r="H19" i="7"/>
  <c r="H62" i="7" s="1"/>
  <c r="H63" i="7" s="1"/>
  <c r="G19" i="7"/>
  <c r="G62" i="7" s="1"/>
  <c r="G63" i="7" s="1"/>
  <c r="F19" i="7"/>
  <c r="F62" i="7" s="1"/>
  <c r="F63" i="7" s="1"/>
  <c r="D19" i="7"/>
  <c r="D62" i="7" s="1"/>
  <c r="D63" i="7" s="1"/>
  <c r="C19" i="7"/>
  <c r="C62" i="7" s="1"/>
  <c r="C63" i="7" s="1"/>
  <c r="B19" i="7"/>
  <c r="B62" i="7" s="1"/>
  <c r="B63" i="7" s="1"/>
  <c r="I18" i="7"/>
  <c r="I61" i="7" s="1"/>
  <c r="E18" i="7"/>
  <c r="E61" i="7" s="1"/>
  <c r="M17" i="7"/>
  <c r="M60" i="7" s="1"/>
  <c r="I17" i="7"/>
  <c r="I60" i="7" s="1"/>
  <c r="E17" i="7"/>
  <c r="E60" i="7" s="1"/>
  <c r="M16" i="7"/>
  <c r="M59" i="7" s="1"/>
  <c r="I16" i="7"/>
  <c r="I59" i="7" s="1"/>
  <c r="E16" i="7"/>
  <c r="E59" i="7" s="1"/>
  <c r="M14" i="7"/>
  <c r="M57" i="7" s="1"/>
  <c r="I14" i="7"/>
  <c r="I57" i="7" s="1"/>
  <c r="E14" i="7"/>
  <c r="E57" i="7" s="1"/>
  <c r="M11" i="7"/>
  <c r="M54" i="7" s="1"/>
  <c r="I11" i="7"/>
  <c r="I54" i="7" s="1"/>
  <c r="E11" i="7"/>
  <c r="E54" i="7" s="1"/>
  <c r="M10" i="7"/>
  <c r="I10" i="7"/>
  <c r="E10" i="7"/>
  <c r="M19" i="7" l="1"/>
  <c r="M62" i="7" s="1"/>
  <c r="M53" i="7"/>
  <c r="M63" i="7"/>
  <c r="E19" i="7"/>
  <c r="E62" i="7" s="1"/>
  <c r="E53" i="7"/>
  <c r="E63" i="7" s="1"/>
  <c r="I19" i="7"/>
  <c r="I62" i="7" s="1"/>
  <c r="I53" i="7"/>
  <c r="I63" i="7" s="1"/>
  <c r="H71" i="5"/>
  <c r="G71" i="5"/>
  <c r="F71" i="5"/>
  <c r="E71" i="5"/>
  <c r="H70" i="5"/>
  <c r="G70" i="5"/>
  <c r="F70" i="5"/>
  <c r="E70" i="5"/>
  <c r="H69" i="5"/>
  <c r="G69" i="5"/>
  <c r="F69" i="5"/>
  <c r="E69" i="5"/>
  <c r="I68" i="5"/>
  <c r="H68" i="5"/>
  <c r="G68" i="5"/>
  <c r="F68" i="5"/>
  <c r="E68" i="5"/>
  <c r="H67" i="5"/>
  <c r="G67" i="5"/>
  <c r="F67" i="5"/>
  <c r="E67" i="5"/>
  <c r="H66" i="5"/>
  <c r="G66" i="5"/>
  <c r="F66" i="5"/>
  <c r="E66" i="5"/>
  <c r="H65" i="5"/>
  <c r="G65" i="5"/>
  <c r="F65" i="5"/>
  <c r="E65" i="5"/>
  <c r="H64" i="5"/>
  <c r="G64" i="5"/>
  <c r="F64" i="5"/>
  <c r="E64" i="5"/>
  <c r="H63" i="5"/>
  <c r="G63" i="5"/>
  <c r="F63" i="5"/>
  <c r="E63" i="5"/>
  <c r="H62" i="5"/>
  <c r="G62" i="5"/>
  <c r="F62" i="5"/>
  <c r="E62" i="5"/>
  <c r="D71" i="5"/>
  <c r="D70" i="5"/>
  <c r="D69" i="5"/>
  <c r="D68" i="5"/>
  <c r="D67" i="5"/>
  <c r="D66" i="5"/>
  <c r="D65" i="5"/>
  <c r="D64" i="5"/>
  <c r="D63" i="5"/>
  <c r="D62" i="5"/>
  <c r="I49" i="5"/>
  <c r="I33" i="5"/>
  <c r="H55" i="5"/>
  <c r="G55" i="5"/>
  <c r="F55" i="5"/>
  <c r="E55" i="5"/>
  <c r="D55" i="5"/>
  <c r="I54" i="5"/>
  <c r="H39" i="5"/>
  <c r="G39" i="5"/>
  <c r="F39" i="5"/>
  <c r="E39" i="5"/>
  <c r="D39" i="5"/>
  <c r="I53" i="5"/>
  <c r="I50" i="5"/>
  <c r="I48" i="5"/>
  <c r="I47" i="5"/>
  <c r="I46" i="5"/>
  <c r="I45" i="5"/>
  <c r="D72" i="5" l="1"/>
  <c r="G72" i="5"/>
  <c r="E72" i="5"/>
  <c r="H72" i="5"/>
  <c r="F72" i="5"/>
  <c r="I55" i="5"/>
  <c r="I29" i="5" l="1"/>
  <c r="I37" i="5"/>
  <c r="I34" i="5"/>
  <c r="I32" i="5"/>
  <c r="I31" i="5"/>
  <c r="I30" i="5"/>
  <c r="I39" i="5" l="1"/>
  <c r="H22" i="5"/>
  <c r="E22" i="5"/>
  <c r="D22" i="5"/>
  <c r="I21" i="5"/>
  <c r="I71" i="5" s="1"/>
  <c r="I20" i="5"/>
  <c r="I70" i="5" s="1"/>
  <c r="I72" i="5" s="1"/>
  <c r="I19" i="5"/>
  <c r="I69" i="5" s="1"/>
  <c r="I17" i="5"/>
  <c r="I67" i="5" s="1"/>
  <c r="I16" i="5"/>
  <c r="I66" i="5" s="1"/>
  <c r="I15" i="5"/>
  <c r="I65" i="5" s="1"/>
  <c r="I14" i="5"/>
  <c r="I64" i="5" s="1"/>
  <c r="I13" i="5"/>
  <c r="I63" i="5" s="1"/>
  <c r="I12" i="5"/>
  <c r="I62" i="5" s="1"/>
  <c r="G22" i="5" l="1"/>
  <c r="I22" i="5" s="1"/>
  <c r="L18" i="3" l="1"/>
  <c r="L17" i="3"/>
  <c r="L16" i="3"/>
  <c r="L15" i="3"/>
  <c r="L14" i="3"/>
  <c r="L13" i="3"/>
  <c r="L12" i="3"/>
  <c r="L11" i="3"/>
  <c r="L10" i="3"/>
  <c r="L9" i="3"/>
  <c r="L8" i="3"/>
  <c r="K18" i="3"/>
  <c r="J18" i="3"/>
  <c r="I18" i="3"/>
  <c r="G18" i="3"/>
  <c r="F18" i="3"/>
  <c r="D18" i="3"/>
  <c r="C18" i="3"/>
  <c r="E18" i="3" s="1"/>
  <c r="H17" i="3"/>
  <c r="E17" i="3"/>
  <c r="E16" i="3"/>
  <c r="H15" i="3"/>
  <c r="E15" i="3"/>
  <c r="H14" i="3"/>
  <c r="E14" i="3"/>
  <c r="H13" i="3"/>
  <c r="E13" i="3"/>
  <c r="H11" i="3"/>
  <c r="E11" i="3"/>
  <c r="H10" i="3"/>
  <c r="E10" i="3"/>
  <c r="H9" i="3"/>
  <c r="E9" i="3"/>
  <c r="H8" i="3"/>
  <c r="E8" i="3"/>
  <c r="H18" i="3" l="1"/>
  <c r="F52" i="2" l="1"/>
  <c r="E52" i="2"/>
  <c r="D52" i="2"/>
  <c r="C52" i="2"/>
  <c r="G51" i="2"/>
  <c r="G50" i="2"/>
  <c r="G49" i="2"/>
  <c r="G48" i="2"/>
  <c r="G47" i="2"/>
  <c r="G46" i="2"/>
  <c r="G45" i="2"/>
  <c r="G44" i="2"/>
  <c r="G43" i="2"/>
  <c r="G42" i="2"/>
  <c r="F38" i="2"/>
  <c r="E38" i="2"/>
  <c r="D38" i="2"/>
  <c r="C38" i="2"/>
  <c r="G37" i="2"/>
  <c r="G36" i="2"/>
  <c r="G35" i="2"/>
  <c r="G34" i="2"/>
  <c r="G33" i="2"/>
  <c r="G32" i="2"/>
  <c r="G31" i="2"/>
  <c r="G30" i="2"/>
  <c r="G29" i="2"/>
  <c r="G28" i="2"/>
  <c r="G24" i="2"/>
  <c r="F24" i="2"/>
  <c r="E24" i="2"/>
  <c r="D24" i="2"/>
  <c r="C24" i="2"/>
  <c r="H23" i="2"/>
  <c r="H22" i="2"/>
  <c r="H21" i="2"/>
  <c r="H20" i="2"/>
  <c r="H19" i="2"/>
  <c r="H18" i="2"/>
  <c r="H17" i="2"/>
  <c r="H16" i="2"/>
  <c r="H15" i="2"/>
  <c r="H14" i="2"/>
  <c r="J22" i="1"/>
  <c r="I22" i="1"/>
  <c r="K22" i="1" s="1"/>
  <c r="H22" i="1"/>
  <c r="F22" i="1"/>
  <c r="E22" i="1"/>
  <c r="D22" i="1"/>
  <c r="C22" i="1"/>
  <c r="K21" i="1"/>
  <c r="G21" i="1"/>
  <c r="K20" i="1"/>
  <c r="G20" i="1"/>
  <c r="K19" i="1"/>
  <c r="G19" i="1"/>
  <c r="G18" i="1"/>
  <c r="G17" i="1"/>
  <c r="K16" i="1"/>
  <c r="G16" i="1"/>
  <c r="K15" i="1"/>
  <c r="G15" i="1"/>
  <c r="K14" i="1"/>
  <c r="G14" i="1"/>
  <c r="K13" i="1"/>
  <c r="G13" i="1"/>
  <c r="K12" i="1"/>
  <c r="G12" i="1"/>
  <c r="H24" i="2" l="1"/>
  <c r="G52" i="2"/>
  <c r="G38" i="2"/>
  <c r="G22" i="1"/>
</calcChain>
</file>

<file path=xl/sharedStrings.xml><?xml version="1.0" encoding="utf-8"?>
<sst xmlns="http://schemas.openxmlformats.org/spreadsheetml/2006/main" count="590" uniqueCount="165">
  <si>
    <t>INFORME DE EJECUCIÓN</t>
  </si>
  <si>
    <t>TRIMESTRE ENERO/MARZO, 2025.</t>
  </si>
  <si>
    <t xml:space="preserve"> SIEMBRAS DE PLANTAS EN FOMENTO Y RENOVACIÓN DE CAFETALES</t>
  </si>
  <si>
    <t>BENEFICIARIOS</t>
  </si>
  <si>
    <t>REGIONALES</t>
  </si>
  <si>
    <t>PLANTAS SEMBRADAS</t>
  </si>
  <si>
    <t>TAREAS FOMENTADAS</t>
  </si>
  <si>
    <t>HOMBRE</t>
  </si>
  <si>
    <t>MUJER</t>
  </si>
  <si>
    <t>TOTALES</t>
  </si>
  <si>
    <t>TAREAS RENOVADAS</t>
  </si>
  <si>
    <t>AZUA (1)</t>
  </si>
  <si>
    <t>BAHORUCO-INDEPENDENCIA (2)</t>
  </si>
  <si>
    <t xml:space="preserve"> </t>
  </si>
  <si>
    <t>BARAHONA-PEDERNALES (3)</t>
  </si>
  <si>
    <t>LA VEGA-MONSEÑOR NOUEL-DUARTE (4)</t>
  </si>
  <si>
    <t>PERAVIA-SAN JOSÉ DE OCOA (5)</t>
  </si>
  <si>
    <t>REGIÓN ESTE-SAMANÁ- MONTE PLATA (ROBUSTA) (6)</t>
  </si>
  <si>
    <t>SAN CRISTÓBAL-MONTE PLATA (7)</t>
  </si>
  <si>
    <t>SAN JUAN-ELIAS PIÑA (8)</t>
  </si>
  <si>
    <t>SANTIAGO-ESPAILLAT-PUERTO PLATA-HERMANAS MIRABAL (9)</t>
  </si>
  <si>
    <t>VALVERDE-SANTIAGO RODRIGUEZ-DAJABÓN (10)</t>
  </si>
  <si>
    <t xml:space="preserve">INFORME DE EJECUCIÓN </t>
  </si>
  <si>
    <t>RESUMEN  MANEJO INTERADO DE PLAGAS.</t>
  </si>
  <si>
    <t>TRAMPEO DE BROCA</t>
  </si>
  <si>
    <t>TRAMPAS INSTALADAS</t>
  </si>
  <si>
    <t>FINCAS EN TRAMPEO</t>
  </si>
  <si>
    <t>TAREAS TRAMPEADAS</t>
  </si>
  <si>
    <t>CONTROL QUIMICO DE ROYA</t>
  </si>
  <si>
    <t>FINCAS INTERVENIDAS</t>
  </si>
  <si>
    <t xml:space="preserve">TAREAS </t>
  </si>
  <si>
    <t>CONTROL  DE MALEZAS</t>
  </si>
  <si>
    <t>PRONÓSTICO Y REPORTE DE COSECHA 2024-2025</t>
  </si>
  <si>
    <t>DIRECCION REGIONAL</t>
  </si>
  <si>
    <t>TOTAL AREA EN PRODUCCIÓN (TAS.)</t>
  </si>
  <si>
    <t>PRODUCCIÓN ESPERADA EN QQs.  ORO (PRONÓSTICO)</t>
  </si>
  <si>
    <t>TOTAL  QQs. COSECHADOS2024-2025</t>
  </si>
  <si>
    <t>PLANTACIÓN VIEJA</t>
  </si>
  <si>
    <t>PLANTACIÓN NUEVA</t>
  </si>
  <si>
    <t>TOTAL</t>
  </si>
  <si>
    <t>ENERO</t>
  </si>
  <si>
    <t>FEB.</t>
  </si>
  <si>
    <t>MARZO</t>
  </si>
  <si>
    <t>CENTRAL</t>
  </si>
  <si>
    <t>NORCENTRAL</t>
  </si>
  <si>
    <t>NORDESTE</t>
  </si>
  <si>
    <t>NORDESTE (ROBUSTA)</t>
  </si>
  <si>
    <t>NOROESTE</t>
  </si>
  <si>
    <t>NORTE</t>
  </si>
  <si>
    <t>SUR</t>
  </si>
  <si>
    <t>SURESTE</t>
  </si>
  <si>
    <r>
      <t>REGION ESTE</t>
    </r>
    <r>
      <rPr>
        <b/>
        <sz val="11"/>
        <color theme="5" tint="-0.249977111117893"/>
        <rFont val="Aptos Narrow"/>
        <family val="2"/>
        <scheme val="minor"/>
      </rPr>
      <t xml:space="preserve"> (ROBUSTA)</t>
    </r>
  </si>
  <si>
    <t>SUROESTE</t>
  </si>
  <si>
    <t>DIRECCIÓN TÉCNICA</t>
  </si>
  <si>
    <t>DIVISIÓN COSECHA, POSTCOSECHA E INDUSTRIALIZACIÓN DEL CAFÉ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</si>
  <si>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</si>
  <si>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</si>
  <si>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</si>
  <si>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</si>
  <si>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>H</t>
  </si>
  <si>
    <t>M</t>
  </si>
  <si>
    <t xml:space="preserve">INFORME DE ACTIVIDADES REALIZADAS CORRESPONIENTES AL MES DE MARZO 2025                                     </t>
  </si>
  <si>
    <t xml:space="preserve">INFORME DE ACTIVIDADES REALIZADAS CORRESPONIENTES AL MES DE ENERO 2025                                     </t>
  </si>
  <si>
    <t>OFICINA PROVINCIAL</t>
  </si>
  <si>
    <t>AZUA</t>
  </si>
  <si>
    <t>BAHORUCO-INDEPENDENCIA</t>
  </si>
  <si>
    <t>BARAHONA-PEDERNALES</t>
  </si>
  <si>
    <t>LA VEGA-MONSENOR NOUEL-DUARTE</t>
  </si>
  <si>
    <t>SAN CRISTOBAL</t>
  </si>
  <si>
    <t>SAN JUAN-ELIAS PINA</t>
  </si>
  <si>
    <t>SANTIAGO-ESPAILLAT-PUERTO PLATA-HERMANAS MIRABAL</t>
  </si>
  <si>
    <t>VALVERDE-SANTIAGO RODRIGUEZ-DAJABON</t>
  </si>
  <si>
    <t xml:space="preserve">INFORME DE ACTIVIDADES REALIZADAS CORRESPONIENTES AL MES DE FEBRERO 2025                                     </t>
  </si>
  <si>
    <t xml:space="preserve">INFORME DE ACTIVIDADES REALIZADAS CORRESPONIENTES AL TRIMESTRE 1- 2025                                     </t>
  </si>
  <si>
    <t>PERAVIA-SAN JOSE DE OCOA</t>
  </si>
  <si>
    <t>SAMANA-REGION ESTE</t>
  </si>
  <si>
    <t>Informe Mensual de las actividades de Extensión</t>
  </si>
  <si>
    <t>Mes: ENERO 2025</t>
  </si>
  <si>
    <t>DIVISIÓN DE EXTENSIÓN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</si>
  <si>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</si>
  <si>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</si>
  <si>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</si>
  <si>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</si>
  <si>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</si>
  <si>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</si>
  <si>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</si>
  <si>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Reuniones</t>
  </si>
  <si>
    <t>Azua</t>
  </si>
  <si>
    <t>Bahoruco-Independencia</t>
  </si>
  <si>
    <t>Barahona-Pedernales</t>
  </si>
  <si>
    <t>La Vega- Monseñor Nouel</t>
  </si>
  <si>
    <t>Peravia-San José de Ocoa</t>
  </si>
  <si>
    <t>Samaná-Monte Plata (Robusta)</t>
  </si>
  <si>
    <t>San Cristóbal-Monte Plata</t>
  </si>
  <si>
    <t>San Juan-Elías Piña</t>
  </si>
  <si>
    <t xml:space="preserve">Santiago-espaillat-Puerto </t>
  </si>
  <si>
    <t>Valverde-Santiago Rodríguez</t>
  </si>
  <si>
    <t>Informe Mensual de las actividades de Capacitación</t>
  </si>
  <si>
    <t xml:space="preserve">OFICINA PROVINCIAL </t>
  </si>
  <si>
    <t>CURSOS</t>
  </si>
  <si>
    <t>TALLERES</t>
  </si>
  <si>
    <t>CHARLAS</t>
  </si>
  <si>
    <t>Mes: FEBRERO 2025</t>
  </si>
  <si>
    <t>No.</t>
  </si>
  <si>
    <t>Mes: MARZO 2025</t>
  </si>
  <si>
    <t>TRIMESTRE 1-2025</t>
  </si>
  <si>
    <t>Cede Central</t>
  </si>
  <si>
    <t>DIVISION DE VERIFICACION</t>
  </si>
  <si>
    <t>M  E  S  E  S</t>
  </si>
  <si>
    <t>Total</t>
  </si>
  <si>
    <t>DETALLE</t>
  </si>
  <si>
    <t>ENE</t>
  </si>
  <si>
    <t>FEB</t>
  </si>
  <si>
    <t>MAR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</si>
  <si>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</si>
  <si>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</si>
  <si>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</si>
  <si>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</si>
  <si>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</si>
  <si>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</si>
  <si>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</si>
  <si>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</si>
  <si>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</si>
  <si>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</si>
  <si>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</si>
  <si>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</si>
  <si>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</si>
  <si>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</si>
  <si>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</si>
  <si>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DIVISION DE COMERCIAL Y CERTIFICACIÓN</t>
  </si>
  <si>
    <t>ENERO - MARZO  25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</si>
  <si>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</si>
  <si>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</si>
  <si>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</si>
  <si>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</si>
  <si>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</si>
  <si>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</si>
  <si>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</si>
  <si>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</si>
  <si>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</si>
  <si>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</si>
  <si>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</si>
  <si>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</si>
  <si>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ACTIVIDADES REALIZADAS TRIMESTRE 1-2025</t>
  </si>
  <si>
    <t>DEPARTAMENTO DE DESARROLLO RURAL</t>
  </si>
  <si>
    <t>MES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</si>
  <si>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</si>
  <si>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</si>
  <si>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</si>
  <si>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</si>
  <si>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</si>
  <si>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</si>
  <si>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Departamento de Desarrollo Rural</t>
  </si>
  <si>
    <t>CONSOLIDADO REHABILITACIÓN DE CAMINOS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</si>
  <si>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</si>
  <si>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</si>
  <si>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</si>
  <si>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</si>
  <si>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</si>
  <si>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</si>
  <si>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</si>
  <si>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RESUMEN DEL TRIMESTRE 1-2025</t>
  </si>
  <si>
    <t xml:space="preserve">INFORME DEL TRIMESTRE 1-2025  DE LAS  ACTIVIDADES REALIZADAS </t>
  </si>
  <si>
    <t>ENERO-MARZO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</si>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</sst>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_(* #,##0.0_);_(* \(#,##0.0\);_(* &quot;-&quot;??_);_(@_)"/>
  </numFmts>
  <fonts count="4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ptos Narrow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ptos Narrow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sz val="12"/>
      <name val="Arial"/>
      <family val="2"/>
    </font>
    <font>
      <b/>
      <sz val="14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b/>
      <sz val="12"/>
      <name val="Aptos Narrow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name val="Arial"/>
      <family val="2"/>
    </font>
    <font>
      <b/>
      <sz val="12"/>
      <color rgb="FF000000"/>
      <name val="Arial"/>
      <family val="2"/>
    </font>
    <font>
      <b/>
      <sz val="16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E828E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</cellStyleXfs>
  <cellXfs count="312">
    <xf numFmtId="0" fontId="0" fillId="0" borderId="0" xfId="0"/>
    <xf numFmtId="0" fontId="2" fillId="0" borderId="4" xfId="0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164" fontId="7" fillId="0" borderId="4" xfId="1" applyNumberFormat="1" applyFont="1" applyBorder="1"/>
    <xf numFmtId="164" fontId="0" fillId="0" borderId="4" xfId="0" applyNumberForma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4" fontId="7" fillId="0" borderId="4" xfId="1" applyNumberFormat="1" applyFont="1" applyFill="1" applyBorder="1"/>
    <xf numFmtId="164" fontId="7" fillId="0" borderId="4" xfId="1" applyNumberFormat="1" applyFont="1" applyBorder="1" applyAlignment="1">
      <alignment vertical="center"/>
    </xf>
    <xf numFmtId="0" fontId="9" fillId="8" borderId="1" xfId="0" applyFont="1" applyFill="1" applyBorder="1" applyAlignment="1">
      <alignment horizontal="left"/>
    </xf>
    <xf numFmtId="164" fontId="8" fillId="9" borderId="4" xfId="1" applyNumberFormat="1" applyFont="1" applyFill="1" applyBorder="1" applyAlignment="1">
      <alignment horizontal="right"/>
    </xf>
    <xf numFmtId="3" fontId="8" fillId="9" borderId="4" xfId="0" applyNumberFormat="1" applyFont="1" applyFill="1" applyBorder="1" applyAlignment="1">
      <alignment horizontal="center"/>
    </xf>
    <xf numFmtId="0" fontId="8" fillId="9" borderId="4" xfId="0" applyFont="1" applyFill="1" applyBorder="1" applyAlignment="1">
      <alignment horizontal="center"/>
    </xf>
    <xf numFmtId="164" fontId="8" fillId="9" borderId="4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5" fillId="0" borderId="0" xfId="0" applyFont="1"/>
    <xf numFmtId="0" fontId="10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10" borderId="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10" fillId="10" borderId="17" xfId="0" applyFont="1" applyFill="1" applyBorder="1" applyAlignment="1">
      <alignment horizontal="center"/>
    </xf>
    <xf numFmtId="0" fontId="10" fillId="10" borderId="2" xfId="0" applyFont="1" applyFill="1" applyBorder="1" applyAlignment="1">
      <alignment horizontal="center"/>
    </xf>
    <xf numFmtId="0" fontId="10" fillId="10" borderId="18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 vertical="center"/>
    </xf>
    <xf numFmtId="0" fontId="10" fillId="8" borderId="21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1" fontId="1" fillId="0" borderId="16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7" fillId="8" borderId="32" xfId="0" applyFont="1" applyFill="1" applyBorder="1" applyAlignment="1">
      <alignment horizontal="center" vertical="center" wrapText="1"/>
    </xf>
    <xf numFmtId="0" fontId="17" fillId="8" borderId="33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 wrapText="1"/>
    </xf>
    <xf numFmtId="0" fontId="17" fillId="8" borderId="34" xfId="0" applyFont="1" applyFill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17" fillId="8" borderId="36" xfId="0" applyFont="1" applyFill="1" applyBorder="1" applyAlignment="1">
      <alignment horizontal="center" vertical="center" wrapText="1"/>
    </xf>
    <xf numFmtId="0" fontId="17" fillId="8" borderId="37" xfId="0" applyFont="1" applyFill="1" applyBorder="1" applyAlignment="1">
      <alignment horizontal="center" vertical="center" wrapText="1"/>
    </xf>
    <xf numFmtId="0" fontId="2" fillId="14" borderId="1" xfId="0" applyFont="1" applyFill="1" applyBorder="1"/>
    <xf numFmtId="164" fontId="18" fillId="0" borderId="34" xfId="1" applyNumberFormat="1" applyFont="1" applyBorder="1" applyAlignment="1">
      <alignment horizontal="right" vertical="center"/>
    </xf>
    <xf numFmtId="164" fontId="18" fillId="0" borderId="6" xfId="1" applyNumberFormat="1" applyFont="1" applyBorder="1" applyAlignment="1">
      <alignment horizontal="right" vertical="center"/>
    </xf>
    <xf numFmtId="164" fontId="18" fillId="0" borderId="34" xfId="1" applyNumberFormat="1" applyFont="1" applyBorder="1"/>
    <xf numFmtId="4" fontId="18" fillId="0" borderId="6" xfId="0" applyNumberFormat="1" applyFont="1" applyBorder="1" applyAlignment="1">
      <alignment horizontal="right" vertical="center"/>
    </xf>
    <xf numFmtId="4" fontId="18" fillId="0" borderId="34" xfId="0" applyNumberFormat="1" applyFont="1" applyBorder="1"/>
    <xf numFmtId="4" fontId="18" fillId="0" borderId="7" xfId="0" applyNumberFormat="1" applyFont="1" applyBorder="1"/>
    <xf numFmtId="4" fontId="18" fillId="0" borderId="6" xfId="0" applyNumberFormat="1" applyFont="1" applyBorder="1"/>
    <xf numFmtId="0" fontId="18" fillId="0" borderId="6" xfId="0" applyFont="1" applyBorder="1"/>
    <xf numFmtId="4" fontId="15" fillId="0" borderId="34" xfId="0" applyNumberFormat="1" applyFont="1" applyBorder="1"/>
    <xf numFmtId="164" fontId="18" fillId="0" borderId="39" xfId="1" applyNumberFormat="1" applyFont="1" applyBorder="1" applyAlignment="1">
      <alignment horizontal="right" vertical="center"/>
    </xf>
    <xf numFmtId="39" fontId="18" fillId="0" borderId="0" xfId="1" applyNumberFormat="1" applyFont="1" applyBorder="1" applyAlignment="1">
      <alignment horizontal="right" vertical="center"/>
    </xf>
    <xf numFmtId="39" fontId="18" fillId="0" borderId="39" xfId="1" applyNumberFormat="1" applyFont="1" applyBorder="1"/>
    <xf numFmtId="4" fontId="18" fillId="0" borderId="0" xfId="0" applyNumberFormat="1" applyFont="1" applyAlignment="1">
      <alignment horizontal="right" vertical="center"/>
    </xf>
    <xf numFmtId="4" fontId="18" fillId="0" borderId="39" xfId="0" applyNumberFormat="1" applyFont="1" applyBorder="1"/>
    <xf numFmtId="4" fontId="18" fillId="0" borderId="0" xfId="0" applyNumberFormat="1" applyFont="1"/>
    <xf numFmtId="0" fontId="18" fillId="0" borderId="0" xfId="0" applyFont="1"/>
    <xf numFmtId="39" fontId="18" fillId="0" borderId="34" xfId="1" applyNumberFormat="1" applyFont="1" applyBorder="1" applyAlignment="1">
      <alignment horizontal="right" vertical="center"/>
    </xf>
    <xf numFmtId="39" fontId="18" fillId="0" borderId="6" xfId="1" applyNumberFormat="1" applyFont="1" applyBorder="1" applyAlignment="1">
      <alignment horizontal="right" vertical="center"/>
    </xf>
    <xf numFmtId="39" fontId="18" fillId="0" borderId="34" xfId="1" applyNumberFormat="1" applyFont="1" applyBorder="1"/>
    <xf numFmtId="39" fontId="18" fillId="0" borderId="39" xfId="1" applyNumberFormat="1" applyFont="1" applyBorder="1" applyAlignment="1">
      <alignment horizontal="right" vertical="center"/>
    </xf>
    <xf numFmtId="4" fontId="18" fillId="0" borderId="7" xfId="0" applyNumberFormat="1" applyFont="1" applyBorder="1" applyAlignment="1">
      <alignment horizontal="right" vertical="center"/>
    </xf>
    <xf numFmtId="164" fontId="18" fillId="0" borderId="39" xfId="1" applyNumberFormat="1" applyFont="1" applyBorder="1" applyAlignment="1">
      <alignment horizontal="right"/>
    </xf>
    <xf numFmtId="39" fontId="18" fillId="0" borderId="41" xfId="1" applyNumberFormat="1" applyFont="1" applyBorder="1" applyAlignment="1">
      <alignment horizontal="right"/>
    </xf>
    <xf numFmtId="4" fontId="18" fillId="0" borderId="17" xfId="0" applyNumberFormat="1" applyFont="1" applyBorder="1"/>
    <xf numFmtId="4" fontId="18" fillId="0" borderId="42" xfId="0" applyNumberFormat="1" applyFont="1" applyBorder="1"/>
    <xf numFmtId="0" fontId="19" fillId="14" borderId="1" xfId="0" applyFont="1" applyFill="1" applyBorder="1"/>
    <xf numFmtId="164" fontId="18" fillId="0" borderId="34" xfId="1" applyNumberFormat="1" applyFont="1" applyFill="1" applyBorder="1"/>
    <xf numFmtId="164" fontId="18" fillId="0" borderId="6" xfId="1" applyNumberFormat="1" applyFont="1" applyBorder="1" applyAlignment="1">
      <alignment horizontal="right"/>
    </xf>
    <xf numFmtId="0" fontId="20" fillId="0" borderId="0" xfId="0" applyFont="1"/>
    <xf numFmtId="164" fontId="21" fillId="0" borderId="39" xfId="1" applyNumberFormat="1" applyFont="1" applyBorder="1" applyAlignment="1">
      <alignment horizontal="right"/>
    </xf>
    <xf numFmtId="164" fontId="21" fillId="0" borderId="0" xfId="1" applyNumberFormat="1" applyFont="1" applyBorder="1" applyAlignment="1">
      <alignment horizontal="right"/>
    </xf>
    <xf numFmtId="164" fontId="18" fillId="0" borderId="39" xfId="1" applyNumberFormat="1" applyFont="1" applyBorder="1"/>
    <xf numFmtId="0" fontId="2" fillId="14" borderId="1" xfId="0" applyFont="1" applyFill="1" applyBorder="1" applyAlignment="1">
      <alignment vertical="center" wrapText="1"/>
    </xf>
    <xf numFmtId="164" fontId="18" fillId="0" borderId="34" xfId="1" applyNumberFormat="1" applyFont="1" applyBorder="1" applyAlignment="1">
      <alignment vertical="center"/>
    </xf>
    <xf numFmtId="4" fontId="18" fillId="0" borderId="34" xfId="0" applyNumberFormat="1" applyFont="1" applyBorder="1" applyAlignment="1">
      <alignment vertical="center" wrapText="1"/>
    </xf>
    <xf numFmtId="4" fontId="18" fillId="0" borderId="7" xfId="0" applyNumberFormat="1" applyFont="1" applyBorder="1" applyAlignment="1">
      <alignment vertical="center" wrapText="1"/>
    </xf>
    <xf numFmtId="4" fontId="18" fillId="0" borderId="39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0" fontId="11" fillId="0" borderId="0" xfId="0" applyFont="1"/>
    <xf numFmtId="0" fontId="2" fillId="14" borderId="33" xfId="0" applyFont="1" applyFill="1" applyBorder="1"/>
    <xf numFmtId="164" fontId="18" fillId="0" borderId="22" xfId="1" applyNumberFormat="1" applyFont="1" applyBorder="1" applyAlignment="1">
      <alignment horizontal="right"/>
    </xf>
    <xf numFmtId="164" fontId="18" fillId="0" borderId="11" xfId="1" applyNumberFormat="1" applyFont="1" applyBorder="1"/>
    <xf numFmtId="4" fontId="18" fillId="0" borderId="12" xfId="0" applyNumberFormat="1" applyFont="1" applyBorder="1" applyAlignment="1">
      <alignment horizontal="right" vertical="center"/>
    </xf>
    <xf numFmtId="0" fontId="19" fillId="0" borderId="0" xfId="0" applyFont="1"/>
    <xf numFmtId="0" fontId="19" fillId="2" borderId="5" xfId="0" applyFont="1" applyFill="1" applyBorder="1"/>
    <xf numFmtId="164" fontId="13" fillId="2" borderId="34" xfId="1" applyNumberFormat="1" applyFont="1" applyFill="1" applyBorder="1"/>
    <xf numFmtId="164" fontId="13" fillId="2" borderId="6" xfId="1" applyNumberFormat="1" applyFont="1" applyFill="1" applyBorder="1"/>
    <xf numFmtId="4" fontId="13" fillId="2" borderId="34" xfId="0" applyNumberFormat="1" applyFont="1" applyFill="1" applyBorder="1"/>
    <xf numFmtId="4" fontId="13" fillId="2" borderId="35" xfId="0" applyNumberFormat="1" applyFont="1" applyFill="1" applyBorder="1"/>
    <xf numFmtId="4" fontId="13" fillId="2" borderId="37" xfId="0" applyNumberFormat="1" applyFont="1" applyFill="1" applyBorder="1"/>
    <xf numFmtId="4" fontId="13" fillId="2" borderId="6" xfId="0" applyNumberFormat="1" applyFont="1" applyFill="1" applyBorder="1"/>
    <xf numFmtId="14" fontId="15" fillId="0" borderId="0" xfId="0" applyNumberFormat="1" applyFont="1" applyAlignment="1">
      <alignment vertical="center"/>
    </xf>
    <xf numFmtId="43" fontId="15" fillId="0" borderId="0" xfId="1" applyFont="1" applyAlignment="1">
      <alignment vertical="center"/>
    </xf>
    <xf numFmtId="0" fontId="15" fillId="0" borderId="0" xfId="0" applyFont="1"/>
    <xf numFmtId="0" fontId="23" fillId="0" borderId="0" xfId="0" applyFont="1"/>
    <xf numFmtId="43" fontId="0" fillId="0" borderId="0" xfId="0" applyNumberFormat="1"/>
    <xf numFmtId="4" fontId="0" fillId="0" borderId="0" xfId="0" applyNumberFormat="1"/>
    <xf numFmtId="4" fontId="15" fillId="2" borderId="34" xfId="0" applyNumberFormat="1" applyFont="1" applyFill="1" applyBorder="1"/>
    <xf numFmtId="0" fontId="13" fillId="0" borderId="0" xfId="0" applyFont="1" applyAlignment="1">
      <alignment horizontal="center"/>
    </xf>
    <xf numFmtId="0" fontId="24" fillId="2" borderId="1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left" vertical="center"/>
    </xf>
    <xf numFmtId="0" fontId="3" fillId="0" borderId="13" xfId="0" applyFont="1" applyBorder="1" applyAlignment="1">
      <alignment horizontal="right"/>
    </xf>
    <xf numFmtId="0" fontId="3" fillId="0" borderId="13" xfId="0" applyFont="1" applyBorder="1" applyAlignment="1">
      <alignment horizontal="right" vertical="center"/>
    </xf>
    <xf numFmtId="0" fontId="5" fillId="14" borderId="0" xfId="0" applyFont="1" applyFill="1" applyAlignment="1">
      <alignment horizontal="left" vertical="center"/>
    </xf>
    <xf numFmtId="0" fontId="5" fillId="14" borderId="2" xfId="0" applyFont="1" applyFill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34" xfId="0" applyFont="1" applyBorder="1" applyAlignment="1">
      <alignment horizontal="right"/>
    </xf>
    <xf numFmtId="0" fontId="5" fillId="14" borderId="44" xfId="0" applyFont="1" applyFill="1" applyBorder="1" applyAlignment="1">
      <alignment horizontal="left"/>
    </xf>
    <xf numFmtId="0" fontId="3" fillId="0" borderId="40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3" fillId="0" borderId="0" xfId="0" applyFont="1" applyAlignment="1">
      <alignment horizontal="right"/>
    </xf>
    <xf numFmtId="164" fontId="26" fillId="16" borderId="5" xfId="1" applyNumberFormat="1" applyFont="1" applyFill="1" applyBorder="1" applyAlignment="1">
      <alignment horizontal="center" vertical="center"/>
    </xf>
    <xf numFmtId="0" fontId="10" fillId="16" borderId="13" xfId="0" applyFont="1" applyFill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right"/>
    </xf>
    <xf numFmtId="164" fontId="26" fillId="0" borderId="0" xfId="1" applyNumberFormat="1" applyFont="1" applyFill="1" applyBorder="1" applyAlignment="1">
      <alignment vertical="center"/>
    </xf>
    <xf numFmtId="164" fontId="26" fillId="0" borderId="0" xfId="1" applyNumberFormat="1" applyFont="1" applyFill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25" fillId="15" borderId="13" xfId="0" applyFont="1" applyFill="1" applyBorder="1" applyAlignment="1">
      <alignment horizontal="right"/>
    </xf>
    <xf numFmtId="0" fontId="25" fillId="15" borderId="16" xfId="0" applyFont="1" applyFill="1" applyBorder="1" applyAlignment="1">
      <alignment horizontal="right"/>
    </xf>
    <xf numFmtId="0" fontId="25" fillId="15" borderId="16" xfId="0" applyFont="1" applyFill="1" applyBorder="1" applyAlignment="1">
      <alignment horizontal="right" vertical="center"/>
    </xf>
    <xf numFmtId="0" fontId="25" fillId="14" borderId="16" xfId="0" applyFont="1" applyFill="1" applyBorder="1" applyAlignment="1">
      <alignment horizontal="right"/>
    </xf>
    <xf numFmtId="0" fontId="5" fillId="14" borderId="2" xfId="0" applyFont="1" applyFill="1" applyBorder="1" applyAlignment="1">
      <alignment horizontal="left" wrapText="1"/>
    </xf>
    <xf numFmtId="0" fontId="25" fillId="15" borderId="40" xfId="0" applyFont="1" applyFill="1" applyBorder="1" applyAlignment="1">
      <alignment horizontal="right"/>
    </xf>
    <xf numFmtId="164" fontId="12" fillId="16" borderId="5" xfId="1" applyNumberFormat="1" applyFont="1" applyFill="1" applyBorder="1" applyAlignment="1">
      <alignment horizontal="right" vertical="center"/>
    </xf>
    <xf numFmtId="164" fontId="12" fillId="16" borderId="34" xfId="1" applyNumberFormat="1" applyFont="1" applyFill="1" applyBorder="1" applyAlignment="1">
      <alignment horizontal="right"/>
    </xf>
    <xf numFmtId="164" fontId="12" fillId="16" borderId="6" xfId="1" applyNumberFormat="1" applyFont="1" applyFill="1" applyBorder="1" applyAlignment="1">
      <alignment horizontal="right"/>
    </xf>
    <xf numFmtId="0" fontId="27" fillId="0" borderId="0" xfId="0" applyFont="1"/>
    <xf numFmtId="0" fontId="5" fillId="0" borderId="0" xfId="0" applyFont="1" applyAlignment="1">
      <alignment horizontal="left"/>
    </xf>
    <xf numFmtId="164" fontId="26" fillId="0" borderId="0" xfId="2" applyNumberFormat="1" applyFont="1" applyFill="1" applyBorder="1" applyAlignment="1">
      <alignment vertical="center"/>
    </xf>
    <xf numFmtId="164" fontId="26" fillId="0" borderId="0" xfId="2" applyNumberFormat="1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164" fontId="26" fillId="16" borderId="18" xfId="2" applyNumberFormat="1" applyFont="1" applyFill="1" applyBorder="1" applyAlignment="1">
      <alignment horizontal="center" vertical="center"/>
    </xf>
    <xf numFmtId="0" fontId="0" fillId="0" borderId="4" xfId="0" applyBorder="1"/>
    <xf numFmtId="0" fontId="8" fillId="0" borderId="0" xfId="0" applyFont="1" applyAlignment="1">
      <alignment horizontal="center"/>
    </xf>
    <xf numFmtId="0" fontId="13" fillId="0" borderId="43" xfId="0" applyFont="1" applyBorder="1"/>
    <xf numFmtId="0" fontId="29" fillId="2" borderId="4" xfId="0" applyFont="1" applyFill="1" applyBorder="1"/>
    <xf numFmtId="0" fontId="2" fillId="0" borderId="4" xfId="0" applyFont="1" applyBorder="1" applyAlignment="1">
      <alignment horizontal="center" vertical="center" wrapText="1"/>
    </xf>
    <xf numFmtId="0" fontId="15" fillId="4" borderId="4" xfId="3" applyFont="1" applyFill="1" applyBorder="1" applyAlignment="1">
      <alignment horizontal="center" vertical="center"/>
    </xf>
    <xf numFmtId="0" fontId="15" fillId="17" borderId="4" xfId="3" applyFont="1" applyFill="1" applyBorder="1" applyAlignment="1">
      <alignment horizontal="center" vertical="center"/>
    </xf>
    <xf numFmtId="0" fontId="15" fillId="18" borderId="4" xfId="3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5" fillId="18" borderId="4" xfId="3" applyFont="1" applyFill="1" applyBorder="1" applyAlignment="1">
      <alignment vertical="center"/>
    </xf>
    <xf numFmtId="0" fontId="7" fillId="0" borderId="4" xfId="0" applyFont="1" applyBorder="1"/>
    <xf numFmtId="0" fontId="18" fillId="14" borderId="4" xfId="0" applyFont="1" applyFill="1" applyBorder="1"/>
    <xf numFmtId="164" fontId="0" fillId="0" borderId="4" xfId="1" applyNumberFormat="1" applyFont="1" applyBorder="1"/>
    <xf numFmtId="0" fontId="30" fillId="0" borderId="4" xfId="0" applyFont="1" applyBorder="1"/>
    <xf numFmtId="164" fontId="13" fillId="0" borderId="4" xfId="1" applyNumberFormat="1" applyFont="1" applyBorder="1"/>
    <xf numFmtId="0" fontId="13" fillId="0" borderId="0" xfId="0" applyFont="1"/>
    <xf numFmtId="17" fontId="10" fillId="0" borderId="0" xfId="0" applyNumberFormat="1" applyFont="1"/>
    <xf numFmtId="0" fontId="15" fillId="18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18" fillId="19" borderId="4" xfId="0" applyFont="1" applyFill="1" applyBorder="1" applyAlignment="1">
      <alignment horizontal="center"/>
    </xf>
    <xf numFmtId="0" fontId="18" fillId="18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right"/>
    </xf>
    <xf numFmtId="1" fontId="8" fillId="0" borderId="4" xfId="0" applyNumberFormat="1" applyFont="1" applyBorder="1" applyAlignment="1">
      <alignment horizontal="right"/>
    </xf>
    <xf numFmtId="0" fontId="15" fillId="14" borderId="4" xfId="3" applyFont="1" applyFill="1" applyBorder="1" applyAlignment="1">
      <alignment horizontal="right" vertical="center"/>
    </xf>
    <xf numFmtId="0" fontId="13" fillId="20" borderId="4" xfId="0" applyFont="1" applyFill="1" applyBorder="1"/>
    <xf numFmtId="1" fontId="31" fillId="20" borderId="4" xfId="0" applyNumberFormat="1" applyFont="1" applyFill="1" applyBorder="1"/>
    <xf numFmtId="165" fontId="30" fillId="0" borderId="4" xfId="1" applyNumberFormat="1" applyFont="1" applyBorder="1"/>
    <xf numFmtId="165" fontId="13" fillId="0" borderId="0" xfId="1" applyNumberFormat="1" applyFont="1"/>
    <xf numFmtId="165" fontId="13" fillId="0" borderId="4" xfId="1" applyNumberFormat="1" applyFont="1" applyBorder="1"/>
    <xf numFmtId="164" fontId="0" fillId="0" borderId="4" xfId="0" applyNumberFormat="1" applyBorder="1"/>
    <xf numFmtId="164" fontId="13" fillId="0" borderId="4" xfId="0" applyNumberFormat="1" applyFont="1" applyBorder="1"/>
    <xf numFmtId="0" fontId="10" fillId="0" borderId="4" xfId="0" applyFont="1" applyBorder="1" applyAlignment="1">
      <alignment horizontal="right"/>
    </xf>
    <xf numFmtId="1" fontId="10" fillId="0" borderId="4" xfId="0" applyNumberFormat="1" applyFont="1" applyBorder="1" applyAlignment="1">
      <alignment horizontal="right"/>
    </xf>
    <xf numFmtId="0" fontId="18" fillId="14" borderId="4" xfId="3" applyFont="1" applyFill="1" applyBorder="1" applyAlignment="1">
      <alignment horizontal="right"/>
    </xf>
    <xf numFmtId="0" fontId="1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17" fontId="2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0" fontId="32" fillId="0" borderId="4" xfId="0" applyFont="1" applyBorder="1" applyAlignment="1">
      <alignment horizontal="right" vertical="center" wrapText="1"/>
    </xf>
    <xf numFmtId="3" fontId="0" fillId="0" borderId="4" xfId="0" applyNumberFormat="1" applyBorder="1" applyAlignment="1">
      <alignment horizontal="right" vertical="center"/>
    </xf>
    <xf numFmtId="0" fontId="33" fillId="0" borderId="4" xfId="0" applyFont="1" applyBorder="1" applyAlignment="1">
      <alignment horizontal="right" vertical="center" wrapText="1"/>
    </xf>
    <xf numFmtId="166" fontId="32" fillId="0" borderId="4" xfId="1" applyNumberFormat="1" applyFon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/>
    </xf>
    <xf numFmtId="17" fontId="13" fillId="0" borderId="0" xfId="0" applyNumberFormat="1" applyFont="1"/>
    <xf numFmtId="0" fontId="11" fillId="0" borderId="8" xfId="0" applyFont="1" applyBorder="1"/>
    <xf numFmtId="0" fontId="34" fillId="21" borderId="4" xfId="0" applyFont="1" applyFill="1" applyBorder="1"/>
    <xf numFmtId="0" fontId="35" fillId="0" borderId="4" xfId="0" applyFont="1" applyBorder="1" applyAlignment="1">
      <alignment horizontal="center" vertical="center" wrapText="1"/>
    </xf>
    <xf numFmtId="0" fontId="36" fillId="22" borderId="4" xfId="3" applyFont="1" applyFill="1" applyBorder="1" applyAlignment="1">
      <alignment horizontal="center" vertical="center"/>
    </xf>
    <xf numFmtId="0" fontId="36" fillId="23" borderId="4" xfId="3" applyFont="1" applyFill="1" applyBorder="1" applyAlignment="1">
      <alignment horizontal="center" vertical="center"/>
    </xf>
    <xf numFmtId="0" fontId="36" fillId="24" borderId="4" xfId="3" applyFont="1" applyFill="1" applyBorder="1" applyAlignment="1">
      <alignment horizontal="center" vertical="center"/>
    </xf>
    <xf numFmtId="0" fontId="11" fillId="0" borderId="4" xfId="0" applyFont="1" applyBorder="1"/>
    <xf numFmtId="0" fontId="37" fillId="25" borderId="4" xfId="3" applyFont="1" applyFill="1" applyBorder="1" applyAlignment="1">
      <alignment horizontal="left"/>
    </xf>
    <xf numFmtId="164" fontId="38" fillId="0" borderId="4" xfId="2" applyNumberFormat="1" applyFont="1" applyFill="1" applyBorder="1" applyAlignment="1">
      <alignment horizontal="right"/>
    </xf>
    <xf numFmtId="164" fontId="38" fillId="0" borderId="4" xfId="2" applyNumberFormat="1" applyFont="1" applyFill="1" applyBorder="1" applyAlignment="1">
      <alignment horizontal="center"/>
    </xf>
    <xf numFmtId="0" fontId="37" fillId="0" borderId="4" xfId="3" applyFont="1" applyBorder="1" applyAlignment="1">
      <alignment horizontal="left"/>
    </xf>
    <xf numFmtId="0" fontId="39" fillId="26" borderId="4" xfId="0" applyFont="1" applyFill="1" applyBorder="1"/>
    <xf numFmtId="164" fontId="12" fillId="26" borderId="4" xfId="2" applyNumberFormat="1" applyFont="1" applyFill="1" applyBorder="1" applyAlignment="1">
      <alignment horizontal="right"/>
    </xf>
    <xf numFmtId="0" fontId="0" fillId="0" borderId="20" xfId="0" applyBorder="1"/>
    <xf numFmtId="0" fontId="0" fillId="0" borderId="43" xfId="0" applyBorder="1"/>
    <xf numFmtId="0" fontId="0" fillId="0" borderId="45" xfId="0" applyBorder="1"/>
    <xf numFmtId="0" fontId="0" fillId="0" borderId="0" xfId="0" applyAlignment="1">
      <alignment horizontal="right"/>
    </xf>
    <xf numFmtId="0" fontId="3" fillId="27" borderId="32" xfId="0" applyFont="1" applyFill="1" applyBorder="1" applyAlignment="1">
      <alignment horizontal="center" vertical="center"/>
    </xf>
    <xf numFmtId="0" fontId="3" fillId="27" borderId="32" xfId="0" applyFont="1" applyFill="1" applyBorder="1" applyAlignment="1">
      <alignment horizontal="center" vertical="center" wrapText="1"/>
    </xf>
    <xf numFmtId="0" fontId="3" fillId="28" borderId="32" xfId="0" applyFont="1" applyFill="1" applyBorder="1" applyAlignment="1">
      <alignment horizontal="center" vertical="center"/>
    </xf>
    <xf numFmtId="0" fontId="3" fillId="28" borderId="32" xfId="0" applyFont="1" applyFill="1" applyBorder="1" applyAlignment="1">
      <alignment horizontal="center" vertical="center" wrapText="1"/>
    </xf>
    <xf numFmtId="0" fontId="5" fillId="28" borderId="32" xfId="0" applyFont="1" applyFill="1" applyBorder="1" applyAlignment="1">
      <alignment horizontal="center" vertical="center" wrapText="1"/>
    </xf>
    <xf numFmtId="0" fontId="41" fillId="0" borderId="0" xfId="0" applyFont="1"/>
    <xf numFmtId="0" fontId="41" fillId="14" borderId="4" xfId="0" applyFont="1" applyFill="1" applyBorder="1"/>
    <xf numFmtId="0" fontId="42" fillId="14" borderId="4" xfId="1" applyNumberFormat="1" applyFont="1" applyFill="1" applyBorder="1" applyAlignment="1">
      <alignment horizontal="right" vertical="center"/>
    </xf>
    <xf numFmtId="164" fontId="42" fillId="14" borderId="4" xfId="1" applyNumberFormat="1" applyFont="1" applyFill="1" applyBorder="1" applyAlignment="1">
      <alignment horizontal="right" vertical="center"/>
    </xf>
    <xf numFmtId="0" fontId="42" fillId="14" borderId="4" xfId="1" applyNumberFormat="1" applyFont="1" applyFill="1" applyBorder="1" applyAlignment="1">
      <alignment horizontal="center" vertical="center"/>
    </xf>
    <xf numFmtId="0" fontId="42" fillId="14" borderId="4" xfId="1" applyNumberFormat="1" applyFont="1" applyFill="1" applyBorder="1" applyAlignment="1">
      <alignment vertical="center"/>
    </xf>
    <xf numFmtId="166" fontId="42" fillId="14" borderId="4" xfId="1" applyNumberFormat="1" applyFont="1" applyFill="1" applyBorder="1" applyAlignment="1">
      <alignment vertical="center"/>
    </xf>
    <xf numFmtId="164" fontId="42" fillId="14" borderId="4" xfId="1" applyNumberFormat="1" applyFont="1" applyFill="1" applyBorder="1" applyAlignment="1">
      <alignment vertical="center"/>
    </xf>
    <xf numFmtId="0" fontId="13" fillId="14" borderId="4" xfId="0" applyFont="1" applyFill="1" applyBorder="1"/>
    <xf numFmtId="164" fontId="13" fillId="14" borderId="4" xfId="0" applyNumberFormat="1" applyFont="1" applyFill="1" applyBorder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0" fillId="10" borderId="18" xfId="0" applyFont="1" applyFill="1" applyBorder="1" applyAlignment="1">
      <alignment horizontal="center"/>
    </xf>
    <xf numFmtId="0" fontId="10" fillId="10" borderId="19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10" borderId="30" xfId="0" applyFont="1" applyFill="1" applyBorder="1" applyAlignment="1">
      <alignment horizontal="center"/>
    </xf>
    <xf numFmtId="0" fontId="10" fillId="10" borderId="3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14" borderId="4" xfId="0" applyFont="1" applyFill="1" applyBorder="1" applyAlignment="1">
      <alignment horizontal="center" vertical="center"/>
    </xf>
    <xf numFmtId="0" fontId="14" fillId="12" borderId="4" xfId="0" applyFont="1" applyFill="1" applyBorder="1" applyAlignment="1">
      <alignment horizontal="center" vertical="center" wrapText="1"/>
    </xf>
    <xf numFmtId="0" fontId="15" fillId="11" borderId="4" xfId="0" applyFont="1" applyFill="1" applyBorder="1" applyAlignment="1">
      <alignment horizontal="center" vertical="center" wrapText="1"/>
    </xf>
    <xf numFmtId="0" fontId="15" fillId="11" borderId="32" xfId="0" applyFont="1" applyFill="1" applyBorder="1" applyAlignment="1">
      <alignment horizontal="center" vertical="center" wrapText="1"/>
    </xf>
    <xf numFmtId="0" fontId="15" fillId="13" borderId="32" xfId="0" applyFont="1" applyFill="1" applyBorder="1" applyAlignment="1">
      <alignment horizontal="center" vertical="center" wrapText="1"/>
    </xf>
    <xf numFmtId="0" fontId="16" fillId="13" borderId="4" xfId="0" applyFont="1" applyFill="1" applyBorder="1" applyAlignment="1">
      <alignment horizontal="center" vertical="center" wrapText="1"/>
    </xf>
    <xf numFmtId="0" fontId="16" fillId="13" borderId="38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42" xfId="0" applyFont="1" applyBorder="1" applyAlignment="1">
      <alignment horizontal="center"/>
    </xf>
    <xf numFmtId="0" fontId="10" fillId="16" borderId="5" xfId="0" applyFont="1" applyFill="1" applyBorder="1" applyAlignment="1">
      <alignment horizontal="center"/>
    </xf>
    <xf numFmtId="0" fontId="10" fillId="16" borderId="7" xfId="0" applyFont="1" applyFill="1" applyBorder="1" applyAlignment="1">
      <alignment horizontal="center"/>
    </xf>
    <xf numFmtId="0" fontId="5" fillId="16" borderId="5" xfId="0" applyFont="1" applyFill="1" applyBorder="1" applyAlignment="1">
      <alignment horizontal="right"/>
    </xf>
    <xf numFmtId="0" fontId="5" fillId="16" borderId="7" xfId="0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17" fontId="12" fillId="0" borderId="43" xfId="3" applyNumberFormat="1" applyFont="1" applyBorder="1" applyAlignment="1">
      <alignment horizontal="left"/>
    </xf>
    <xf numFmtId="0" fontId="15" fillId="0" borderId="0" xfId="0" applyFont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0" fillId="0" borderId="43" xfId="0" applyBorder="1" applyAlignment="1">
      <alignment horizontal="center"/>
    </xf>
  </cellXfs>
  <cellStyles count="4">
    <cellStyle name="Millares" xfId="1" builtinId="3"/>
    <cellStyle name="Millares 5" xfId="2" xr:uid="{294F7BC5-6D16-4897-A253-D111DA752B6D}"/>
    <cellStyle name="Normal" xfId="0" builtinId="0"/>
    <cellStyle name="Normal 5 2" xfId="3" xr:uid="{2B1FB30F-751E-4BBC-84B4-B440D50386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</xdr:colOff>
      <xdr:row>1</xdr:row>
      <xdr:rowOff>91440</xdr:rowOff>
    </xdr:from>
    <xdr:to>
      <xdr:col>6</xdr:col>
      <xdr:colOff>286483</xdr:colOff>
      <xdr:row>4</xdr:row>
      <xdr:rowOff>39565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BBB0046-7F98-443F-9ED2-0DD462D74F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9220" y="274320"/>
          <a:ext cx="3174463" cy="496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3230880</xdr:colOff>
      <xdr:row>1</xdr:row>
      <xdr:rowOff>162560</xdr:rowOff>
    </xdr:from>
    <xdr:to>
      <xdr:col>4</xdr:col>
      <xdr:colOff>400783</xdr:colOff>
      <xdr:row>4</xdr:row>
      <xdr:rowOff>110685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ACD3F83-A1EE-49BA-95C3-6A1CA94AB44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3360" y="345440"/>
          <a:ext cx="3166843" cy="4967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709915</xdr:colOff>
      <xdr:row>0</xdr:row>
      <xdr:rowOff>68580</xdr:rowOff>
    </xdr:from>
    <xdr:to>
      <xdr:col>7</xdr:col>
      <xdr:colOff>312713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7DC2C5-660D-450A-AAEF-B0CF7886EB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876" y="68580"/>
          <a:ext cx="2798759" cy="4862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2537956</xdr:colOff>
      <xdr:row>1</xdr:row>
      <xdr:rowOff>48638</xdr:rowOff>
    </xdr:from>
    <xdr:to>
      <xdr:col>5</xdr:col>
      <xdr:colOff>727557</xdr:colOff>
      <xdr:row>4</xdr:row>
      <xdr:rowOff>56745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9AD687-3FBF-4C4D-9DB3-B8272026360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6041" y="235085"/>
          <a:ext cx="3337154" cy="56744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495300</xdr:colOff>
      <xdr:row>0</xdr:row>
      <xdr:rowOff>0</xdr:rowOff>
    </xdr:from>
    <xdr:to>
      <xdr:col>16</xdr:col>
      <xdr:colOff>295315</xdr:colOff>
      <xdr:row>2</xdr:row>
      <xdr:rowOff>125000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1FA9A6-09C5-44C2-906D-94D568DB9D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7140" y="0"/>
          <a:ext cx="2703235" cy="4907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0</xdr:row>
      <xdr:rowOff>68580</xdr:rowOff>
    </xdr:from>
    <xdr:to>
      <xdr:col>7</xdr:col>
      <xdr:colOff>478195</xdr:colOff>
      <xdr:row>2</xdr:row>
      <xdr:rowOff>163100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7BAE2D-27A6-4615-93CC-549F3A72B9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68580"/>
          <a:ext cx="2703235" cy="4907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1440180</xdr:colOff>
      <xdr:row>0</xdr:row>
      <xdr:rowOff>0</xdr:rowOff>
    </xdr:from>
    <xdr:to>
      <xdr:col>3</xdr:col>
      <xdr:colOff>219115</xdr:colOff>
      <xdr:row>1</xdr:row>
      <xdr:rowOff>160020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99EEE4E-7E9A-43E0-8BEA-46A68F93B6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4540" y="0"/>
          <a:ext cx="2703235" cy="3429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754380</xdr:colOff>
      <xdr:row>0</xdr:row>
      <xdr:rowOff>137160</xdr:rowOff>
    </xdr:from>
    <xdr:to>
      <xdr:col>14</xdr:col>
      <xdr:colOff>609600</xdr:colOff>
      <xdr:row>3</xdr:row>
      <xdr:rowOff>22860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923A3F1-2A99-445D-B15F-67D6A114298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9620" y="137160"/>
          <a:ext cx="3817620" cy="48006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14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813FEA79-A3BB-4039-AD1E-C6EA9AC528F3}"/>
            </a:ext>
          </a:extLst>
        </xdr:cNvPr>
        <xdr:cNvSpPr txBox="1"/>
      </xdr:nvSpPr>
      <xdr:spPr>
        <a:xfrm>
          <a:off x="0" y="3162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79A35CC4-F1B4-4005-AB39-37C1EA06F16A}"/>
            </a:ext>
          </a:extLst>
        </xdr:cNvPr>
        <xdr:cNvSpPr txBox="1"/>
      </xdr:nvSpPr>
      <xdr:spPr>
        <a:xfrm>
          <a:off x="0" y="3162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63BC4C6B-C673-40A4-B451-A13ED93559F2}"/>
            </a:ext>
          </a:extLst>
        </xdr:cNvPr>
        <xdr:cNvSpPr txBox="1"/>
      </xdr:nvSpPr>
      <xdr:spPr>
        <a:xfrm>
          <a:off x="0" y="3162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FA6A6B3A-C767-4992-B363-960D88AA0967}"/>
            </a:ext>
          </a:extLst>
        </xdr:cNvPr>
        <xdr:cNvSpPr txBox="1"/>
      </xdr:nvSpPr>
      <xdr:spPr>
        <a:xfrm>
          <a:off x="0" y="3162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92C4F453-3B81-4C21-A47B-275CA537F679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594B1DFF-5CCD-42FA-B165-BF645EDBACEB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7F17751E-3F2B-4AB4-A343-D58045ED32AA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4FF85751-5A7B-43FB-A57E-006F88659E32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245BA16C-D509-4085-A9AF-11A4967F0741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129ADDED-4B2D-49A2-AA82-3BE606DEBD91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4250A9BF-2783-4B50-9827-731D94331F04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445F2109-8E47-404D-AA31-BD9C7B04690D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91DE1138-C7A4-4005-9142-9B59D3594875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04C5C481-723F-4EA9-87EE-9FCE20FB8CA5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88D5553A-D5B2-4497-8A9D-E88C918E57DE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C7652363-9CBD-469F-975C-1A7D2B51145A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CC3D5DA3-45C0-418E-B7B9-43ACA295AD1A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B3E27862-A737-4CD1-9CB4-50F8823D1142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DAB0ABAC-128A-4C6C-937F-FDCF79E5A09E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FD0E087A-06EC-4270-AD2B-557179E3743A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2D808A93-2B81-4A25-BE2E-2A2E88FB3D10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97148A0C-1CCC-4570-8E62-00747478365A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5E0F3EB1-43F2-4148-A17E-F1C9DE0A558A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0F7E1A2A-208E-40DB-A68D-506E7EAE24CE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854605B5-0DA2-4397-9E5D-569BD1C82D94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8EB18B40-278A-45CA-961A-AC2F77A56C68}"/>
            </a:ext>
          </a:extLst>
        </xdr:cNvPr>
        <xdr:cNvSpPr txBox="1"/>
      </xdr:nvSpPr>
      <xdr:spPr>
        <a:xfrm>
          <a:off x="0" y="3162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C47A7B52-C7A2-4C54-8A78-630D0C92E707}"/>
            </a:ext>
          </a:extLst>
        </xdr:cNvPr>
        <xdr:cNvSpPr txBox="1"/>
      </xdr:nvSpPr>
      <xdr:spPr>
        <a:xfrm>
          <a:off x="0" y="3162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E2803AEF-BF15-4FB7-A3B4-22CAD1E38059}"/>
            </a:ext>
          </a:extLst>
        </xdr:cNvPr>
        <xdr:cNvSpPr txBox="1"/>
      </xdr:nvSpPr>
      <xdr:spPr>
        <a:xfrm>
          <a:off x="0" y="3162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291F9997-360B-46BF-8191-0C3C0AFF7187}"/>
            </a:ext>
          </a:extLst>
        </xdr:cNvPr>
        <xdr:cNvSpPr txBox="1"/>
      </xdr:nvSpPr>
      <xdr:spPr>
        <a:xfrm>
          <a:off x="0" y="3162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462C1CE4-E6F8-436A-AD6A-F167ED1788D2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7CA0B081-982B-45C7-AF49-B502684A0ECA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FC0585CD-72AB-4D04-B1EF-5624047FD870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1FD6CBC0-F7B3-490E-855A-779F7F83BB4A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49FBCBEB-BFA0-4100-82C0-5663043D1A05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0C34D6C5-914C-485D-BFC9-46ECCBA8B4DC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ABD27BA1-2A6E-4E69-9723-ACD7E590C11F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ADE24097-1352-49D5-8327-460C23400D7C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2AB4FD01-44A3-49DC-A00D-FF78E9FA5207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AA81CE68-CCE1-422C-86A9-226C5138EDDF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1B18172D-168D-4E32-877E-2697607AF21F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D69DC0CA-5201-4E23-8109-9809DC3BC405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F0155FFB-2764-4B15-86DD-2D12003EEDA1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7B3FA03A-77F2-4884-8505-CC6835D20392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91F3AE7A-F33F-4774-8FA9-841C150F6CBB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885E3EB8-616A-40C1-8218-67620002E923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93D66040-F19D-47CD-9F82-121C9D8FDA4C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2D1E1EC2-EFFB-4D7F-AEF5-98D06951E2ED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836074A1-0A7F-496D-A279-7CEC649C1835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AF01CC4C-48E4-4DF6-8874-6203642B9638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D062D2D1-AB8A-4B0C-9526-BD30F615CD64}"/>
            </a:ext>
          </a:extLst>
        </xdr:cNvPr>
        <xdr:cNvSpPr txBox="1"/>
      </xdr:nvSpPr>
      <xdr:spPr>
        <a:xfrm>
          <a:off x="0" y="3162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129540</xdr:rowOff>
    </xdr:from>
    <xdr:to>
      <xdr:col>6</xdr:col>
      <xdr:colOff>111223</xdr:colOff>
      <xdr:row>3</xdr:row>
      <xdr:rowOff>77665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927BD2B-1511-4FB7-9A72-CF5659FB326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0540" y="129540"/>
          <a:ext cx="3182083" cy="49676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7</xdr:row>
      <xdr:rowOff>127635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0C63C2EC-52CC-447C-B76C-15FB0012F878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811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7</xdr:row>
      <xdr:rowOff>127635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2399E153-BA4E-475F-87AD-46AE7E145B42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811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7</xdr:row>
      <xdr:rowOff>127635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175A249B-452F-4F6A-ACDD-6AD579822D24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811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590550</xdr:colOff>
      <xdr:row>7</xdr:row>
      <xdr:rowOff>137160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42D001E1-42CA-4CEE-92D0-FEF5A7D25B1B}"/>
            </a:ext>
          </a:extLst>
        </xdr:cNvPr>
        <xdr:cNvSpPr>
          <a:spLocks noChangeAspect="1" noChangeArrowheads="1"/>
        </xdr:cNvSpPr>
      </xdr:nvSpPr>
      <xdr:spPr bwMode="auto">
        <a:xfrm>
          <a:off x="2099310" y="1181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7</xdr:row>
      <xdr:rowOff>137160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D5CC2A44-AA3E-4454-A374-3DFF33830A71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81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7</xdr:row>
      <xdr:rowOff>137160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5AB61824-2593-4418-96AC-9344D5C9FFB8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81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7</xdr:row>
      <xdr:rowOff>137160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C573D8F2-E100-405E-8E78-181E289E0ABB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81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7</xdr:row>
      <xdr:rowOff>137160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79CA2812-5279-44B0-A748-C422A3BD3A99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81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7</xdr:row>
      <xdr:rowOff>137160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6C41EAF0-0AE7-40AE-B6E5-D0BDAC475B06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81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7</xdr:row>
      <xdr:rowOff>137160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93B0BDC4-D302-49B3-8B78-35878E744CD5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81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7</xdr:row>
      <xdr:rowOff>137160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BF21B243-A822-4977-9A80-33B86F3D7A6A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81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740E2-1A64-4349-B292-DF08133FAC48}">
  <dimension ref="B6:N27"/>
  <sheetViews>
    <sheetView topLeftCell="A6" zoomScaleNormal="100" workbookViewId="0">
      <selection activeCell="H14" sqref="H14"/>
    </sheetView>
  </sheetViews>
  <sheetFormatPr baseColWidth="10" defaultRowHeight="14.4" x14ac:dyDescent="0.3"/>
  <cols>
    <col min="2" max="2" width="51.44140625" customWidth="1"/>
    <col min="3" max="3" width="15" customWidth="1"/>
    <col min="4" max="4" width="16.6640625" customWidth="1"/>
    <col min="8" max="8" width="14.6640625" customWidth="1"/>
    <col min="11" max="11" width="14.33203125" bestFit="1" customWidth="1"/>
  </cols>
  <sheetData>
    <row r="6" spans="2:14" x14ac:dyDescent="0.3">
      <c r="B6" s="257" t="s">
        <v>0</v>
      </c>
      <c r="C6" s="257"/>
      <c r="D6" s="257"/>
      <c r="E6" s="257"/>
      <c r="F6" s="257"/>
      <c r="G6" s="257"/>
      <c r="H6" s="257"/>
      <c r="I6" s="257"/>
      <c r="J6" s="257"/>
      <c r="K6" s="257"/>
    </row>
    <row r="7" spans="2:14" x14ac:dyDescent="0.3">
      <c r="B7" s="258" t="s">
        <v>1</v>
      </c>
      <c r="C7" s="258"/>
      <c r="D7" s="258"/>
      <c r="E7" s="258"/>
      <c r="F7" s="258"/>
      <c r="G7" s="258"/>
      <c r="H7" s="258"/>
      <c r="I7" s="258"/>
      <c r="J7" s="258"/>
      <c r="K7" s="258"/>
    </row>
    <row r="8" spans="2:14" x14ac:dyDescent="0.3">
      <c r="B8" s="257" t="s">
        <v>2</v>
      </c>
      <c r="C8" s="257"/>
      <c r="D8" s="257"/>
      <c r="E8" s="257"/>
      <c r="F8" s="257"/>
      <c r="G8" s="257"/>
      <c r="H8" s="257"/>
      <c r="I8" s="257"/>
      <c r="J8" s="257"/>
      <c r="K8" s="257"/>
    </row>
    <row r="10" spans="2:14" x14ac:dyDescent="0.3">
      <c r="E10" s="259" t="s">
        <v>3</v>
      </c>
      <c r="F10" s="260"/>
      <c r="G10" s="261"/>
      <c r="H10" s="1"/>
      <c r="I10" s="259" t="s">
        <v>3</v>
      </c>
      <c r="J10" s="260"/>
      <c r="K10" s="261"/>
    </row>
    <row r="11" spans="2:14" ht="27.6" x14ac:dyDescent="0.3">
      <c r="B11" s="2" t="s">
        <v>4</v>
      </c>
      <c r="C11" s="3" t="s">
        <v>5</v>
      </c>
      <c r="D11" s="4" t="s">
        <v>6</v>
      </c>
      <c r="E11" s="5" t="s">
        <v>7</v>
      </c>
      <c r="F11" s="6" t="s">
        <v>8</v>
      </c>
      <c r="G11" s="7" t="s">
        <v>9</v>
      </c>
      <c r="H11" s="8" t="s">
        <v>10</v>
      </c>
      <c r="I11" s="5" t="s">
        <v>7</v>
      </c>
      <c r="J11" s="6" t="s">
        <v>8</v>
      </c>
      <c r="K11" s="9" t="s">
        <v>9</v>
      </c>
    </row>
    <row r="12" spans="2:14" ht="15.6" x14ac:dyDescent="0.3">
      <c r="B12" s="10" t="s">
        <v>11</v>
      </c>
      <c r="C12" s="11">
        <v>0</v>
      </c>
      <c r="D12" s="12">
        <v>0</v>
      </c>
      <c r="E12" s="13">
        <v>0</v>
      </c>
      <c r="F12" s="13">
        <v>0</v>
      </c>
      <c r="G12" s="13">
        <f>SUM(E12:F12)</f>
        <v>0</v>
      </c>
      <c r="H12" s="12">
        <v>0</v>
      </c>
      <c r="I12" s="13">
        <v>0</v>
      </c>
      <c r="J12" s="13">
        <v>0</v>
      </c>
      <c r="K12" s="13">
        <f>SUM(I12+J12)</f>
        <v>0</v>
      </c>
    </row>
    <row r="13" spans="2:14" ht="15.6" x14ac:dyDescent="0.3">
      <c r="B13" s="10" t="s">
        <v>12</v>
      </c>
      <c r="C13" s="11">
        <v>0</v>
      </c>
      <c r="D13" s="12">
        <v>0</v>
      </c>
      <c r="E13" s="13">
        <v>0</v>
      </c>
      <c r="F13" s="13">
        <v>0</v>
      </c>
      <c r="G13" s="13">
        <f t="shared" ref="G13:G21" si="0">SUM(E13:F13)</f>
        <v>0</v>
      </c>
      <c r="H13" s="12">
        <v>0</v>
      </c>
      <c r="I13" s="13">
        <v>0</v>
      </c>
      <c r="J13" s="13">
        <v>0</v>
      </c>
      <c r="K13" s="13">
        <f t="shared" ref="K13:K22" si="1">SUM(I13+J13)</f>
        <v>0</v>
      </c>
      <c r="N13" t="s">
        <v>13</v>
      </c>
    </row>
    <row r="14" spans="2:14" ht="15.6" x14ac:dyDescent="0.3">
      <c r="B14" s="10" t="s">
        <v>14</v>
      </c>
      <c r="C14" s="11">
        <v>643910</v>
      </c>
      <c r="D14" s="12">
        <v>1466.0900000000001</v>
      </c>
      <c r="E14" s="13">
        <v>70</v>
      </c>
      <c r="F14" s="13">
        <v>8</v>
      </c>
      <c r="G14" s="13">
        <f t="shared" si="0"/>
        <v>78</v>
      </c>
      <c r="H14" s="12">
        <v>1288.3800000000001</v>
      </c>
      <c r="I14" s="13">
        <v>55</v>
      </c>
      <c r="J14" s="13">
        <v>6</v>
      </c>
      <c r="K14" s="13">
        <f t="shared" si="1"/>
        <v>61</v>
      </c>
      <c r="M14" t="s">
        <v>13</v>
      </c>
    </row>
    <row r="15" spans="2:14" ht="15.6" x14ac:dyDescent="0.3">
      <c r="B15" s="10" t="s">
        <v>15</v>
      </c>
      <c r="C15" s="14">
        <v>1100</v>
      </c>
      <c r="D15" s="12">
        <v>12</v>
      </c>
      <c r="E15" s="13">
        <v>2</v>
      </c>
      <c r="F15" s="13">
        <v>0</v>
      </c>
      <c r="G15" s="13">
        <f t="shared" si="0"/>
        <v>2</v>
      </c>
      <c r="H15" s="12">
        <v>0</v>
      </c>
      <c r="I15" s="13">
        <v>0</v>
      </c>
      <c r="J15" s="13">
        <v>0</v>
      </c>
      <c r="K15" s="13">
        <f t="shared" si="1"/>
        <v>0</v>
      </c>
      <c r="M15" t="s">
        <v>13</v>
      </c>
      <c r="N15" t="s">
        <v>13</v>
      </c>
    </row>
    <row r="16" spans="2:14" ht="15.6" x14ac:dyDescent="0.3">
      <c r="B16" s="10" t="s">
        <v>16</v>
      </c>
      <c r="C16" s="11">
        <v>57020</v>
      </c>
      <c r="D16" s="12">
        <v>40</v>
      </c>
      <c r="E16" s="13">
        <v>2</v>
      </c>
      <c r="F16" s="13">
        <v>0</v>
      </c>
      <c r="G16" s="13">
        <f t="shared" si="0"/>
        <v>2</v>
      </c>
      <c r="H16" s="12">
        <v>243.5</v>
      </c>
      <c r="I16" s="13">
        <v>27</v>
      </c>
      <c r="J16" s="13">
        <v>0</v>
      </c>
      <c r="K16" s="13">
        <f t="shared" si="1"/>
        <v>27</v>
      </c>
      <c r="M16" t="s">
        <v>13</v>
      </c>
    </row>
    <row r="17" spans="2:14" ht="15.6" x14ac:dyDescent="0.3">
      <c r="B17" s="10" t="s">
        <v>17</v>
      </c>
      <c r="C17" s="11">
        <v>0</v>
      </c>
      <c r="D17" s="12">
        <v>0</v>
      </c>
      <c r="E17" s="13">
        <v>0</v>
      </c>
      <c r="F17" s="13">
        <v>0</v>
      </c>
      <c r="G17" s="13">
        <f t="shared" si="0"/>
        <v>0</v>
      </c>
      <c r="H17" s="12">
        <v>0</v>
      </c>
      <c r="I17" s="13">
        <v>0</v>
      </c>
      <c r="J17" s="13">
        <v>0</v>
      </c>
      <c r="K17" s="13"/>
    </row>
    <row r="18" spans="2:14" ht="15.6" x14ac:dyDescent="0.3">
      <c r="B18" s="10" t="s">
        <v>18</v>
      </c>
      <c r="C18" s="11">
        <v>2000</v>
      </c>
      <c r="D18" s="12">
        <v>0</v>
      </c>
      <c r="E18" s="13">
        <v>0</v>
      </c>
      <c r="F18" s="13">
        <v>0</v>
      </c>
      <c r="G18" s="13">
        <f t="shared" si="0"/>
        <v>0</v>
      </c>
      <c r="H18" s="12">
        <v>8</v>
      </c>
      <c r="I18" s="13">
        <v>1</v>
      </c>
      <c r="J18" s="13">
        <v>0</v>
      </c>
      <c r="K18" s="13"/>
    </row>
    <row r="19" spans="2:14" ht="15.6" x14ac:dyDescent="0.3">
      <c r="B19" s="10" t="s">
        <v>19</v>
      </c>
      <c r="C19" s="15">
        <v>0</v>
      </c>
      <c r="D19" s="13">
        <v>0</v>
      </c>
      <c r="E19" s="13">
        <v>0</v>
      </c>
      <c r="F19" s="13">
        <v>0</v>
      </c>
      <c r="G19" s="13">
        <f t="shared" si="0"/>
        <v>0</v>
      </c>
      <c r="H19" s="13">
        <v>0</v>
      </c>
      <c r="I19" s="13">
        <v>0</v>
      </c>
      <c r="J19" s="13">
        <v>0</v>
      </c>
      <c r="K19" s="13">
        <f t="shared" si="1"/>
        <v>0</v>
      </c>
      <c r="M19" t="s">
        <v>13</v>
      </c>
      <c r="N19" t="s">
        <v>13</v>
      </c>
    </row>
    <row r="20" spans="2:14" ht="15.6" x14ac:dyDescent="0.3">
      <c r="B20" s="10" t="s">
        <v>20</v>
      </c>
      <c r="C20" s="11">
        <v>112660</v>
      </c>
      <c r="D20" s="13">
        <v>181</v>
      </c>
      <c r="E20" s="13">
        <v>8</v>
      </c>
      <c r="F20" s="13">
        <v>4</v>
      </c>
      <c r="G20" s="13">
        <f t="shared" si="0"/>
        <v>12</v>
      </c>
      <c r="H20" s="13">
        <v>241</v>
      </c>
      <c r="I20" s="13">
        <v>8</v>
      </c>
      <c r="J20" s="13">
        <v>2</v>
      </c>
      <c r="K20" s="13">
        <f t="shared" si="1"/>
        <v>10</v>
      </c>
    </row>
    <row r="21" spans="2:14" ht="15.6" x14ac:dyDescent="0.3">
      <c r="B21" s="10" t="s">
        <v>21</v>
      </c>
      <c r="C21" s="11">
        <v>99360</v>
      </c>
      <c r="D21" s="12">
        <v>125</v>
      </c>
      <c r="E21" s="13">
        <v>8</v>
      </c>
      <c r="F21" s="13">
        <v>0</v>
      </c>
      <c r="G21" s="13">
        <f t="shared" si="0"/>
        <v>8</v>
      </c>
      <c r="H21" s="13">
        <v>221</v>
      </c>
      <c r="I21" s="13">
        <v>28</v>
      </c>
      <c r="J21" s="13">
        <v>1</v>
      </c>
      <c r="K21" s="13">
        <f t="shared" si="1"/>
        <v>29</v>
      </c>
    </row>
    <row r="22" spans="2:14" ht="15.6" x14ac:dyDescent="0.3">
      <c r="B22" s="16" t="s">
        <v>9</v>
      </c>
      <c r="C22" s="17">
        <f>SUM(C12:C21)</f>
        <v>916050</v>
      </c>
      <c r="D22" s="18">
        <f>+D12+D13+D14+D15+D16+D19+D20+D21</f>
        <v>1824.0900000000001</v>
      </c>
      <c r="E22" s="18">
        <f>SUM(E12:E21)</f>
        <v>90</v>
      </c>
      <c r="F22" s="18">
        <f>SUM(F12:F21)</f>
        <v>12</v>
      </c>
      <c r="G22" s="19">
        <f>+G12+G13+G14+G15+G16+G19+G20+G21</f>
        <v>102</v>
      </c>
      <c r="H22" s="20">
        <f>SUM(H12:H21)</f>
        <v>2001.88</v>
      </c>
      <c r="I22" s="20">
        <f>SUM(I12:I21)</f>
        <v>119</v>
      </c>
      <c r="J22" s="20">
        <f>SUM(J12:J21)</f>
        <v>9</v>
      </c>
      <c r="K22" s="20">
        <f t="shared" si="1"/>
        <v>128</v>
      </c>
    </row>
    <row r="23" spans="2:14" ht="15.6" x14ac:dyDescent="0.3">
      <c r="E23" s="21"/>
    </row>
    <row r="24" spans="2:14" ht="15.6" x14ac:dyDescent="0.3">
      <c r="E24" s="21"/>
      <c r="G24" t="s">
        <v>13</v>
      </c>
    </row>
    <row r="25" spans="2:14" x14ac:dyDescent="0.3">
      <c r="G25" t="s">
        <v>13</v>
      </c>
    </row>
    <row r="26" spans="2:14" x14ac:dyDescent="0.3">
      <c r="C26">
        <v>45000</v>
      </c>
    </row>
    <row r="27" spans="2:14" x14ac:dyDescent="0.3">
      <c r="C27">
        <v>125000</v>
      </c>
    </row>
  </sheetData>
  <mergeCells count="5">
    <mergeCell ref="B6:K6"/>
    <mergeCell ref="B7:K7"/>
    <mergeCell ref="B8:K8"/>
    <mergeCell ref="E10:G10"/>
    <mergeCell ref="I10:K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BF96D-40C3-4D37-A30F-216AE31BD9FB}">
  <dimension ref="B7:M55"/>
  <sheetViews>
    <sheetView topLeftCell="A10" zoomScale="75" zoomScaleNormal="75" workbookViewId="0">
      <selection activeCell="E16" sqref="E16"/>
    </sheetView>
  </sheetViews>
  <sheetFormatPr baseColWidth="10" defaultRowHeight="14.4" x14ac:dyDescent="0.3"/>
  <cols>
    <col min="2" max="2" width="51.218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7" spans="2:13" ht="15.6" x14ac:dyDescent="0.3">
      <c r="B7" s="264" t="s">
        <v>22</v>
      </c>
      <c r="C7" s="264"/>
      <c r="D7" s="264"/>
      <c r="E7" s="264"/>
      <c r="F7" s="264"/>
      <c r="G7" s="264"/>
      <c r="H7" s="264"/>
    </row>
    <row r="8" spans="2:13" ht="15.6" x14ac:dyDescent="0.3">
      <c r="B8" s="264" t="s">
        <v>1</v>
      </c>
      <c r="C8" s="264"/>
      <c r="D8" s="264"/>
      <c r="E8" s="264"/>
      <c r="F8" s="264"/>
      <c r="G8" s="264"/>
      <c r="H8" s="264"/>
      <c r="I8" s="24"/>
      <c r="J8" s="24"/>
      <c r="K8" s="24"/>
      <c r="L8" s="24"/>
      <c r="M8" s="24"/>
    </row>
    <row r="9" spans="2:13" ht="15.6" x14ac:dyDescent="0.3">
      <c r="B9" s="264" t="s">
        <v>23</v>
      </c>
      <c r="C9" s="264"/>
      <c r="D9" s="264"/>
      <c r="E9" s="264"/>
      <c r="F9" s="264"/>
      <c r="G9" s="264"/>
      <c r="H9" s="264"/>
      <c r="I9" s="24"/>
      <c r="J9" s="24"/>
      <c r="K9" s="24"/>
      <c r="L9" s="24"/>
      <c r="M9" s="24"/>
    </row>
    <row r="11" spans="2:13" ht="10.199999999999999" customHeight="1" thickBot="1" x14ac:dyDescent="0.35">
      <c r="B11" s="22"/>
      <c r="C11" s="22"/>
      <c r="D11" s="22"/>
      <c r="E11" s="22"/>
      <c r="F11" s="22"/>
      <c r="G11" s="22"/>
      <c r="H11" s="22"/>
    </row>
    <row r="12" spans="2:13" ht="16.2" thickBot="1" x14ac:dyDescent="0.35">
      <c r="B12" s="265" t="s">
        <v>24</v>
      </c>
      <c r="C12" s="266"/>
      <c r="D12" s="266"/>
      <c r="E12" s="267"/>
      <c r="F12" s="265" t="s">
        <v>3</v>
      </c>
      <c r="G12" s="266"/>
      <c r="H12" s="267"/>
    </row>
    <row r="13" spans="2:13" ht="35.4" customHeight="1" x14ac:dyDescent="0.3">
      <c r="B13" s="25" t="s">
        <v>4</v>
      </c>
      <c r="C13" s="26" t="s">
        <v>25</v>
      </c>
      <c r="D13" s="26" t="s">
        <v>26</v>
      </c>
      <c r="E13" s="26" t="s">
        <v>27</v>
      </c>
      <c r="F13" s="27" t="s">
        <v>7</v>
      </c>
      <c r="G13" s="28" t="s">
        <v>8</v>
      </c>
      <c r="H13" s="26" t="s">
        <v>9</v>
      </c>
    </row>
    <row r="14" spans="2:13" ht="15.6" x14ac:dyDescent="0.3">
      <c r="B14" s="29" t="s">
        <v>11</v>
      </c>
      <c r="C14" s="30">
        <v>104</v>
      </c>
      <c r="D14" s="31">
        <v>5</v>
      </c>
      <c r="E14" s="32">
        <v>110</v>
      </c>
      <c r="F14" s="21">
        <v>4</v>
      </c>
      <c r="G14" s="21">
        <v>1</v>
      </c>
      <c r="H14" s="33">
        <f>SUM(F14:G14)</f>
        <v>5</v>
      </c>
    </row>
    <row r="15" spans="2:13" ht="15.6" x14ac:dyDescent="0.3">
      <c r="B15" s="29" t="s">
        <v>12</v>
      </c>
      <c r="C15" s="30">
        <v>376</v>
      </c>
      <c r="D15" s="31">
        <v>33</v>
      </c>
      <c r="E15" s="32">
        <v>525</v>
      </c>
      <c r="F15" s="21">
        <v>26</v>
      </c>
      <c r="G15" s="21">
        <v>7</v>
      </c>
      <c r="H15" s="33">
        <f t="shared" ref="H15:H23" si="0">SUM(F15:G15)</f>
        <v>33</v>
      </c>
      <c r="J15" t="s">
        <v>13</v>
      </c>
    </row>
    <row r="16" spans="2:13" ht="15.6" x14ac:dyDescent="0.3">
      <c r="B16" s="29" t="s">
        <v>14</v>
      </c>
      <c r="C16" s="30">
        <v>7635</v>
      </c>
      <c r="D16" s="31">
        <v>85</v>
      </c>
      <c r="E16" s="32">
        <v>7915</v>
      </c>
      <c r="F16" s="21">
        <v>76</v>
      </c>
      <c r="G16" s="21">
        <v>9</v>
      </c>
      <c r="H16" s="33">
        <f t="shared" si="0"/>
        <v>85</v>
      </c>
    </row>
    <row r="17" spans="2:13" ht="15.6" x14ac:dyDescent="0.3">
      <c r="B17" s="29" t="s">
        <v>15</v>
      </c>
      <c r="C17" s="30">
        <v>498</v>
      </c>
      <c r="D17" s="31">
        <v>29</v>
      </c>
      <c r="E17" s="32">
        <v>510</v>
      </c>
      <c r="F17" s="21">
        <v>25</v>
      </c>
      <c r="G17" s="21">
        <v>4</v>
      </c>
      <c r="H17" s="33">
        <f t="shared" si="0"/>
        <v>29</v>
      </c>
    </row>
    <row r="18" spans="2:13" ht="15.6" x14ac:dyDescent="0.3">
      <c r="B18" s="29" t="s">
        <v>16</v>
      </c>
      <c r="C18" s="30">
        <v>0</v>
      </c>
      <c r="D18" s="31">
        <v>0</v>
      </c>
      <c r="E18" s="32">
        <v>0</v>
      </c>
      <c r="F18" s="21">
        <v>0</v>
      </c>
      <c r="G18" s="21">
        <v>0</v>
      </c>
      <c r="H18" s="33">
        <f t="shared" si="0"/>
        <v>0</v>
      </c>
    </row>
    <row r="19" spans="2:13" ht="15.6" x14ac:dyDescent="0.3">
      <c r="B19" s="29" t="s">
        <v>17</v>
      </c>
      <c r="C19" s="30">
        <v>80</v>
      </c>
      <c r="D19" s="31">
        <v>6</v>
      </c>
      <c r="E19" s="32">
        <v>102</v>
      </c>
      <c r="F19" s="21">
        <v>6</v>
      </c>
      <c r="G19" s="21">
        <v>0</v>
      </c>
      <c r="H19" s="33">
        <f t="shared" si="0"/>
        <v>6</v>
      </c>
    </row>
    <row r="20" spans="2:13" ht="15.6" x14ac:dyDescent="0.3">
      <c r="B20" s="29" t="s">
        <v>18</v>
      </c>
      <c r="C20" s="30">
        <v>1495</v>
      </c>
      <c r="D20" s="31">
        <v>25</v>
      </c>
      <c r="E20" s="32">
        <v>1495</v>
      </c>
      <c r="F20" s="21">
        <v>21</v>
      </c>
      <c r="G20" s="21">
        <v>3</v>
      </c>
      <c r="H20" s="33">
        <f t="shared" si="0"/>
        <v>24</v>
      </c>
      <c r="M20" t="s">
        <v>13</v>
      </c>
    </row>
    <row r="21" spans="2:13" ht="15.6" x14ac:dyDescent="0.3">
      <c r="B21" s="29" t="s">
        <v>19</v>
      </c>
      <c r="C21" s="30">
        <v>361</v>
      </c>
      <c r="D21" s="31">
        <v>12</v>
      </c>
      <c r="E21" s="32">
        <v>361</v>
      </c>
      <c r="F21" s="21">
        <v>9</v>
      </c>
      <c r="G21" s="21">
        <v>3</v>
      </c>
      <c r="H21" s="33">
        <f t="shared" si="0"/>
        <v>12</v>
      </c>
      <c r="K21" t="s">
        <v>13</v>
      </c>
    </row>
    <row r="22" spans="2:13" ht="15.6" x14ac:dyDescent="0.3">
      <c r="B22" s="29" t="s">
        <v>20</v>
      </c>
      <c r="C22" s="30">
        <v>4438</v>
      </c>
      <c r="D22" s="31">
        <v>79</v>
      </c>
      <c r="E22" s="32">
        <v>4442</v>
      </c>
      <c r="F22" s="21">
        <v>73</v>
      </c>
      <c r="G22" s="21">
        <v>6</v>
      </c>
      <c r="H22" s="33">
        <f t="shared" si="0"/>
        <v>79</v>
      </c>
    </row>
    <row r="23" spans="2:13" ht="15.6" x14ac:dyDescent="0.3">
      <c r="B23" s="29" t="s">
        <v>21</v>
      </c>
      <c r="C23" s="30">
        <v>2231</v>
      </c>
      <c r="D23" s="31">
        <v>136</v>
      </c>
      <c r="E23" s="32">
        <v>3820</v>
      </c>
      <c r="F23" s="21">
        <v>110</v>
      </c>
      <c r="G23" s="21">
        <v>26</v>
      </c>
      <c r="H23" s="33">
        <f t="shared" si="0"/>
        <v>136</v>
      </c>
    </row>
    <row r="24" spans="2:13" ht="15.6" x14ac:dyDescent="0.3">
      <c r="B24" s="34" t="s">
        <v>9</v>
      </c>
      <c r="C24" s="35">
        <f>SUM(C14:C23)</f>
        <v>17218</v>
      </c>
      <c r="D24" s="35">
        <f t="shared" ref="D24:E24" si="1">SUM(D14:D23)</f>
        <v>410</v>
      </c>
      <c r="E24" s="35">
        <f t="shared" si="1"/>
        <v>19280</v>
      </c>
      <c r="F24" s="35">
        <f t="shared" ref="F24:H24" si="2">+F14+F15+F18+F19+F20+F21+F22+F23</f>
        <v>249</v>
      </c>
      <c r="G24" s="35">
        <f t="shared" si="2"/>
        <v>46</v>
      </c>
      <c r="H24" s="35">
        <f t="shared" si="2"/>
        <v>295</v>
      </c>
    </row>
    <row r="25" spans="2:13" ht="16.2" thickBot="1" x14ac:dyDescent="0.35">
      <c r="B25" s="22"/>
      <c r="C25" s="22"/>
      <c r="D25" s="22"/>
      <c r="E25" s="22"/>
      <c r="F25" s="22"/>
      <c r="G25" s="22"/>
      <c r="H25" s="22"/>
      <c r="J25" t="s">
        <v>13</v>
      </c>
    </row>
    <row r="26" spans="2:13" ht="16.2" thickBot="1" x14ac:dyDescent="0.35">
      <c r="B26" s="265" t="s">
        <v>28</v>
      </c>
      <c r="C26" s="266"/>
      <c r="D26" s="267"/>
      <c r="E26" s="265" t="s">
        <v>3</v>
      </c>
      <c r="F26" s="266"/>
      <c r="G26" s="266"/>
      <c r="H26" s="267"/>
    </row>
    <row r="27" spans="2:13" ht="40.200000000000003" customHeight="1" thickBot="1" x14ac:dyDescent="0.35">
      <c r="B27" s="36" t="s">
        <v>4</v>
      </c>
      <c r="C27" s="26" t="s">
        <v>29</v>
      </c>
      <c r="D27" s="37" t="s">
        <v>30</v>
      </c>
      <c r="E27" s="38" t="s">
        <v>7</v>
      </c>
      <c r="F27" s="28" t="s">
        <v>8</v>
      </c>
      <c r="G27" s="268" t="s">
        <v>9</v>
      </c>
      <c r="H27" s="269"/>
      <c r="M27" t="s">
        <v>13</v>
      </c>
    </row>
    <row r="28" spans="2:13" ht="15.6" x14ac:dyDescent="0.3">
      <c r="B28" s="29" t="s">
        <v>11</v>
      </c>
      <c r="C28" s="39">
        <v>0</v>
      </c>
      <c r="D28" s="40">
        <v>0</v>
      </c>
      <c r="E28" s="41">
        <v>0</v>
      </c>
      <c r="F28" s="42">
        <v>0</v>
      </c>
      <c r="G28" s="270">
        <f>SUM(E28:F28)</f>
        <v>0</v>
      </c>
      <c r="H28" s="271"/>
    </row>
    <row r="29" spans="2:13" ht="15.6" x14ac:dyDescent="0.3">
      <c r="B29" s="29" t="s">
        <v>12</v>
      </c>
      <c r="C29" s="39">
        <v>0</v>
      </c>
      <c r="D29" s="40">
        <v>0</v>
      </c>
      <c r="E29" s="43">
        <v>0</v>
      </c>
      <c r="F29" s="42">
        <v>0</v>
      </c>
      <c r="G29" s="262">
        <f t="shared" ref="G29:G37" si="3">SUM(E29:F29)</f>
        <v>0</v>
      </c>
      <c r="H29" s="263"/>
    </row>
    <row r="30" spans="2:13" ht="15.6" x14ac:dyDescent="0.3">
      <c r="B30" s="29" t="s">
        <v>14</v>
      </c>
      <c r="C30" s="39">
        <v>0</v>
      </c>
      <c r="D30" s="40">
        <v>0</v>
      </c>
      <c r="E30" s="43">
        <v>0</v>
      </c>
      <c r="F30" s="42">
        <v>0</v>
      </c>
      <c r="G30" s="262">
        <f t="shared" si="3"/>
        <v>0</v>
      </c>
      <c r="H30" s="263"/>
    </row>
    <row r="31" spans="2:13" ht="15.6" x14ac:dyDescent="0.3">
      <c r="B31" s="29" t="s">
        <v>15</v>
      </c>
      <c r="C31" s="39">
        <v>1</v>
      </c>
      <c r="D31" s="40">
        <v>500</v>
      </c>
      <c r="E31" s="43">
        <v>1</v>
      </c>
      <c r="F31" s="42">
        <v>0</v>
      </c>
      <c r="G31" s="262">
        <f t="shared" si="3"/>
        <v>1</v>
      </c>
      <c r="H31" s="263"/>
      <c r="M31" t="s">
        <v>13</v>
      </c>
    </row>
    <row r="32" spans="2:13" ht="15.6" x14ac:dyDescent="0.3">
      <c r="B32" s="29" t="s">
        <v>16</v>
      </c>
      <c r="C32" s="39">
        <v>27</v>
      </c>
      <c r="D32" s="44">
        <v>1669</v>
      </c>
      <c r="E32" s="43">
        <v>27</v>
      </c>
      <c r="F32" s="42">
        <v>0</v>
      </c>
      <c r="G32" s="262">
        <f t="shared" si="3"/>
        <v>27</v>
      </c>
      <c r="H32" s="263"/>
      <c r="L32" t="s">
        <v>13</v>
      </c>
    </row>
    <row r="33" spans="2:13" ht="15.6" x14ac:dyDescent="0.3">
      <c r="B33" s="29" t="s">
        <v>17</v>
      </c>
      <c r="C33" s="39">
        <v>0</v>
      </c>
      <c r="D33" s="40">
        <v>0</v>
      </c>
      <c r="E33" s="43">
        <v>0</v>
      </c>
      <c r="F33" s="42">
        <v>0</v>
      </c>
      <c r="G33" s="262">
        <f t="shared" si="3"/>
        <v>0</v>
      </c>
      <c r="H33" s="263"/>
      <c r="M33" t="s">
        <v>13</v>
      </c>
    </row>
    <row r="34" spans="2:13" ht="15.6" x14ac:dyDescent="0.3">
      <c r="B34" s="29" t="s">
        <v>18</v>
      </c>
      <c r="C34" s="39">
        <v>5</v>
      </c>
      <c r="D34" s="40">
        <v>118</v>
      </c>
      <c r="E34" s="43">
        <v>5</v>
      </c>
      <c r="F34" s="42">
        <v>0</v>
      </c>
      <c r="G34" s="262">
        <f t="shared" si="3"/>
        <v>5</v>
      </c>
      <c r="H34" s="263"/>
      <c r="L34" t="s">
        <v>13</v>
      </c>
    </row>
    <row r="35" spans="2:13" ht="15.6" x14ac:dyDescent="0.3">
      <c r="B35" s="29" t="s">
        <v>19</v>
      </c>
      <c r="C35" s="39">
        <v>0</v>
      </c>
      <c r="D35" s="40">
        <v>0</v>
      </c>
      <c r="E35" s="43">
        <v>0</v>
      </c>
      <c r="F35" s="42">
        <v>0</v>
      </c>
      <c r="G35" s="262">
        <f t="shared" si="3"/>
        <v>0</v>
      </c>
      <c r="H35" s="263"/>
      <c r="L35" t="s">
        <v>13</v>
      </c>
    </row>
    <row r="36" spans="2:13" ht="15.6" x14ac:dyDescent="0.3">
      <c r="B36" s="29" t="s">
        <v>20</v>
      </c>
      <c r="C36" s="39">
        <v>0</v>
      </c>
      <c r="D36" s="40">
        <v>0</v>
      </c>
      <c r="E36" s="43">
        <v>0</v>
      </c>
      <c r="F36" s="42">
        <v>0</v>
      </c>
      <c r="G36" s="262">
        <f t="shared" si="3"/>
        <v>0</v>
      </c>
      <c r="H36" s="263"/>
    </row>
    <row r="37" spans="2:13" ht="15.6" x14ac:dyDescent="0.3">
      <c r="B37" s="29" t="s">
        <v>21</v>
      </c>
      <c r="C37" s="39">
        <v>3</v>
      </c>
      <c r="D37" s="40">
        <v>1020</v>
      </c>
      <c r="E37" s="43">
        <v>3</v>
      </c>
      <c r="F37" s="42">
        <v>0</v>
      </c>
      <c r="G37" s="262">
        <f t="shared" si="3"/>
        <v>3</v>
      </c>
      <c r="H37" s="263"/>
      <c r="L37" t="s">
        <v>13</v>
      </c>
    </row>
    <row r="38" spans="2:13" ht="16.2" thickBot="1" x14ac:dyDescent="0.35">
      <c r="B38" s="34" t="s">
        <v>9</v>
      </c>
      <c r="C38" s="35">
        <f>SUM(C28:C37)</f>
        <v>36</v>
      </c>
      <c r="D38" s="35">
        <f>SUM(D28:D37)</f>
        <v>3307</v>
      </c>
      <c r="E38" s="45">
        <f>SUM(E28:E37)</f>
        <v>36</v>
      </c>
      <c r="F38" s="46">
        <f>SUM(F28:F37)</f>
        <v>0</v>
      </c>
      <c r="G38" s="274">
        <f>SUM(G28:H37)</f>
        <v>36</v>
      </c>
      <c r="H38" s="275"/>
      <c r="K38" t="s">
        <v>13</v>
      </c>
    </row>
    <row r="39" spans="2:13" ht="16.2" thickBot="1" x14ac:dyDescent="0.35">
      <c r="B39" s="22"/>
      <c r="C39" s="22"/>
      <c r="D39" s="22"/>
      <c r="E39" s="22"/>
      <c r="F39" s="22"/>
      <c r="G39" s="22"/>
      <c r="H39" s="22"/>
    </row>
    <row r="40" spans="2:13" ht="16.2" thickBot="1" x14ac:dyDescent="0.35">
      <c r="B40" s="265" t="s">
        <v>31</v>
      </c>
      <c r="C40" s="266"/>
      <c r="D40" s="267"/>
      <c r="E40" s="265" t="s">
        <v>3</v>
      </c>
      <c r="F40" s="266"/>
      <c r="G40" s="266"/>
      <c r="H40" s="267"/>
      <c r="K40" t="s">
        <v>13</v>
      </c>
    </row>
    <row r="41" spans="2:13" ht="31.8" thickBot="1" x14ac:dyDescent="0.35">
      <c r="B41" s="48" t="s">
        <v>4</v>
      </c>
      <c r="C41" s="49" t="s">
        <v>29</v>
      </c>
      <c r="D41" s="50" t="s">
        <v>30</v>
      </c>
      <c r="E41" s="51" t="s">
        <v>7</v>
      </c>
      <c r="F41" s="52" t="s">
        <v>8</v>
      </c>
      <c r="G41" s="276" t="s">
        <v>9</v>
      </c>
      <c r="H41" s="277"/>
    </row>
    <row r="42" spans="2:13" ht="15.6" x14ac:dyDescent="0.3">
      <c r="B42" s="29" t="s">
        <v>11</v>
      </c>
      <c r="C42" s="53">
        <v>127</v>
      </c>
      <c r="D42" s="53">
        <v>3099</v>
      </c>
      <c r="E42" s="54">
        <v>114</v>
      </c>
      <c r="F42" s="55">
        <v>13</v>
      </c>
      <c r="G42" s="272">
        <f>SUM(E42:F42)</f>
        <v>127</v>
      </c>
      <c r="H42" s="273"/>
    </row>
    <row r="43" spans="2:13" ht="15.6" x14ac:dyDescent="0.3">
      <c r="B43" s="29" t="s">
        <v>12</v>
      </c>
      <c r="C43" s="53">
        <v>51</v>
      </c>
      <c r="D43" s="53">
        <v>1103</v>
      </c>
      <c r="E43" s="42">
        <v>43</v>
      </c>
      <c r="F43" s="56">
        <v>8</v>
      </c>
      <c r="G43" s="272">
        <f t="shared" ref="G43:G51" si="4">SUM(E43:F43)</f>
        <v>51</v>
      </c>
      <c r="H43" s="273"/>
    </row>
    <row r="44" spans="2:13" ht="15.6" x14ac:dyDescent="0.3">
      <c r="B44" s="29" t="s">
        <v>14</v>
      </c>
      <c r="C44" s="53">
        <v>588</v>
      </c>
      <c r="D44" s="53">
        <v>28680.7</v>
      </c>
      <c r="E44" s="42">
        <v>499</v>
      </c>
      <c r="F44" s="56">
        <v>89</v>
      </c>
      <c r="G44" s="272">
        <f t="shared" si="4"/>
        <v>588</v>
      </c>
      <c r="H44" s="273"/>
      <c r="K44" t="s">
        <v>13</v>
      </c>
    </row>
    <row r="45" spans="2:13" ht="15.6" x14ac:dyDescent="0.3">
      <c r="B45" s="29" t="s">
        <v>15</v>
      </c>
      <c r="C45" s="53">
        <v>244</v>
      </c>
      <c r="D45" s="53">
        <v>7410.45</v>
      </c>
      <c r="E45" s="42">
        <v>217</v>
      </c>
      <c r="F45" s="56">
        <v>27</v>
      </c>
      <c r="G45" s="272">
        <f t="shared" si="4"/>
        <v>244</v>
      </c>
      <c r="H45" s="273"/>
    </row>
    <row r="46" spans="2:13" ht="15.6" x14ac:dyDescent="0.3">
      <c r="B46" s="29" t="s">
        <v>16</v>
      </c>
      <c r="C46" s="53">
        <v>181</v>
      </c>
      <c r="D46" s="53">
        <v>6726</v>
      </c>
      <c r="E46" s="42">
        <v>165</v>
      </c>
      <c r="F46" s="56">
        <v>16</v>
      </c>
      <c r="G46" s="272">
        <f t="shared" si="4"/>
        <v>181</v>
      </c>
      <c r="H46" s="273"/>
    </row>
    <row r="47" spans="2:13" ht="15.6" x14ac:dyDescent="0.3">
      <c r="B47" s="29" t="s">
        <v>17</v>
      </c>
      <c r="C47" s="53">
        <v>18</v>
      </c>
      <c r="D47" s="57">
        <v>803</v>
      </c>
      <c r="E47" s="42">
        <v>17</v>
      </c>
      <c r="F47" s="56">
        <v>1</v>
      </c>
      <c r="G47" s="272">
        <f t="shared" si="4"/>
        <v>18</v>
      </c>
      <c r="H47" s="273"/>
      <c r="L47" t="s">
        <v>13</v>
      </c>
    </row>
    <row r="48" spans="2:13" ht="15.6" x14ac:dyDescent="0.3">
      <c r="B48" s="29" t="s">
        <v>18</v>
      </c>
      <c r="C48" s="53">
        <v>163</v>
      </c>
      <c r="D48" s="53">
        <v>3374</v>
      </c>
      <c r="E48" s="42">
        <v>152</v>
      </c>
      <c r="F48" s="56">
        <v>11</v>
      </c>
      <c r="G48" s="272">
        <f t="shared" si="4"/>
        <v>163</v>
      </c>
      <c r="H48" s="273"/>
    </row>
    <row r="49" spans="2:13" ht="15.6" x14ac:dyDescent="0.3">
      <c r="B49" s="29" t="s">
        <v>19</v>
      </c>
      <c r="C49" s="53">
        <v>305</v>
      </c>
      <c r="D49" s="57">
        <v>7249</v>
      </c>
      <c r="E49" s="42">
        <v>267</v>
      </c>
      <c r="F49" s="56">
        <v>38</v>
      </c>
      <c r="G49" s="272">
        <f t="shared" si="4"/>
        <v>305</v>
      </c>
      <c r="H49" s="273"/>
      <c r="K49" t="s">
        <v>13</v>
      </c>
      <c r="M49" t="s">
        <v>13</v>
      </c>
    </row>
    <row r="50" spans="2:13" ht="15.6" x14ac:dyDescent="0.3">
      <c r="B50" s="29" t="s">
        <v>20</v>
      </c>
      <c r="C50" s="53">
        <v>330</v>
      </c>
      <c r="D50" s="57">
        <v>20865.169999999998</v>
      </c>
      <c r="E50" s="42">
        <v>307</v>
      </c>
      <c r="F50" s="56">
        <v>23</v>
      </c>
      <c r="G50" s="272">
        <f t="shared" si="4"/>
        <v>330</v>
      </c>
      <c r="H50" s="273"/>
      <c r="J50" t="s">
        <v>13</v>
      </c>
    </row>
    <row r="51" spans="2:13" ht="16.2" thickBot="1" x14ac:dyDescent="0.35">
      <c r="B51" s="29" t="s">
        <v>21</v>
      </c>
      <c r="C51" s="58">
        <v>423</v>
      </c>
      <c r="D51" s="57">
        <v>16464</v>
      </c>
      <c r="E51" s="42">
        <v>364</v>
      </c>
      <c r="F51" s="56">
        <v>59</v>
      </c>
      <c r="G51" s="272">
        <f t="shared" si="4"/>
        <v>423</v>
      </c>
      <c r="H51" s="273"/>
    </row>
    <row r="52" spans="2:13" ht="16.2" thickBot="1" x14ac:dyDescent="0.35">
      <c r="B52" s="34" t="s">
        <v>9</v>
      </c>
      <c r="C52" s="47">
        <f>SUM(C42:C51)</f>
        <v>2430</v>
      </c>
      <c r="D52" s="47">
        <f>SUM(D42:D51)</f>
        <v>95774.319999999992</v>
      </c>
      <c r="E52" s="47">
        <f>SUM(E42:E51)</f>
        <v>2145</v>
      </c>
      <c r="F52" s="47">
        <f>SUM(F42:F51)</f>
        <v>285</v>
      </c>
      <c r="G52" s="278">
        <f>SUM(G42:H51)</f>
        <v>2430</v>
      </c>
      <c r="H52" s="279"/>
    </row>
    <row r="53" spans="2:13" ht="15.6" x14ac:dyDescent="0.3">
      <c r="B53" s="22"/>
      <c r="C53" s="22"/>
      <c r="D53" s="22"/>
      <c r="E53" s="22"/>
      <c r="F53" s="22"/>
      <c r="G53" s="22"/>
      <c r="H53" s="22"/>
      <c r="M53" t="s">
        <v>13</v>
      </c>
    </row>
    <row r="54" spans="2:13" ht="15.6" x14ac:dyDescent="0.3">
      <c r="B54" s="22"/>
      <c r="C54" s="22"/>
      <c r="D54" s="22"/>
      <c r="E54" s="22"/>
      <c r="F54" s="22"/>
      <c r="G54" s="22"/>
      <c r="H54" s="22"/>
    </row>
    <row r="55" spans="2:13" x14ac:dyDescent="0.3">
      <c r="D55" t="s">
        <v>13</v>
      </c>
    </row>
  </sheetData>
  <mergeCells count="33">
    <mergeCell ref="G51:H51"/>
    <mergeCell ref="G52:H52"/>
    <mergeCell ref="G45:H45"/>
    <mergeCell ref="G46:H46"/>
    <mergeCell ref="G47:H47"/>
    <mergeCell ref="G48:H48"/>
    <mergeCell ref="G49:H49"/>
    <mergeCell ref="G50:H50"/>
    <mergeCell ref="B40:D40"/>
    <mergeCell ref="E40:H40"/>
    <mergeCell ref="G41:H41"/>
    <mergeCell ref="G42:H42"/>
    <mergeCell ref="G43:H43"/>
    <mergeCell ref="G44:H44"/>
    <mergeCell ref="G33:H33"/>
    <mergeCell ref="G34:H34"/>
    <mergeCell ref="G35:H35"/>
    <mergeCell ref="G36:H36"/>
    <mergeCell ref="G37:H37"/>
    <mergeCell ref="G38:H38"/>
    <mergeCell ref="G32:H32"/>
    <mergeCell ref="B7:H7"/>
    <mergeCell ref="B8:H8"/>
    <mergeCell ref="B9:H9"/>
    <mergeCell ref="B12:E12"/>
    <mergeCell ref="F12:H12"/>
    <mergeCell ref="B26:D26"/>
    <mergeCell ref="E26:H26"/>
    <mergeCell ref="G27:H27"/>
    <mergeCell ref="G28:H28"/>
    <mergeCell ref="G29:H29"/>
    <mergeCell ref="G30:H30"/>
    <mergeCell ref="G31:H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C8CC2-9E73-4E36-B394-547173D85E61}">
  <dimension ref="A5:L38"/>
  <sheetViews>
    <sheetView zoomScale="103" zoomScaleNormal="100" workbookViewId="0">
      <selection activeCell="A2" sqref="A2"/>
    </sheetView>
  </sheetViews>
  <sheetFormatPr baseColWidth="10" defaultColWidth="8.88671875" defaultRowHeight="14.4" x14ac:dyDescent="0.3"/>
  <cols>
    <col min="2" max="2" width="22.77734375" customWidth="1"/>
    <col min="3" max="3" width="13.88671875" customWidth="1"/>
    <col min="4" max="4" width="12.21875" customWidth="1"/>
    <col min="5" max="5" width="15.33203125" customWidth="1"/>
    <col min="6" max="6" width="15.88671875" customWidth="1"/>
    <col min="7" max="7" width="15.44140625" customWidth="1"/>
    <col min="8" max="8" width="14.33203125" customWidth="1"/>
    <col min="9" max="9" width="11.88671875" customWidth="1"/>
    <col min="10" max="10" width="11.33203125" customWidth="1"/>
    <col min="11" max="11" width="11.44140625" customWidth="1"/>
    <col min="12" max="12" width="14.6640625" customWidth="1"/>
  </cols>
  <sheetData>
    <row r="5" spans="2:12" ht="28.95" customHeight="1" x14ac:dyDescent="0.3">
      <c r="B5" s="281" t="s">
        <v>32</v>
      </c>
      <c r="C5" s="281"/>
      <c r="D5" s="281"/>
      <c r="E5" s="281"/>
      <c r="F5" s="281"/>
      <c r="G5" s="281"/>
      <c r="H5" s="281"/>
      <c r="I5" s="281"/>
      <c r="J5" s="281"/>
      <c r="K5" s="281"/>
      <c r="L5" s="281"/>
    </row>
    <row r="6" spans="2:12" ht="45.6" customHeight="1" thickBot="1" x14ac:dyDescent="0.35">
      <c r="B6" s="282" t="s">
        <v>33</v>
      </c>
      <c r="C6" s="283" t="s">
        <v>34</v>
      </c>
      <c r="D6" s="283"/>
      <c r="E6" s="284"/>
      <c r="F6" s="284" t="s">
        <v>35</v>
      </c>
      <c r="G6" s="284"/>
      <c r="H6" s="284"/>
      <c r="I6" s="285"/>
      <c r="J6" s="285"/>
      <c r="K6" s="285"/>
      <c r="L6" s="286" t="s">
        <v>36</v>
      </c>
    </row>
    <row r="7" spans="2:12" ht="32.4" customHeight="1" thickBot="1" x14ac:dyDescent="0.35">
      <c r="B7" s="282"/>
      <c r="C7" s="59" t="s">
        <v>37</v>
      </c>
      <c r="D7" s="60" t="s">
        <v>38</v>
      </c>
      <c r="E7" s="61" t="s">
        <v>39</v>
      </c>
      <c r="F7" s="62" t="s">
        <v>37</v>
      </c>
      <c r="G7" s="63" t="s">
        <v>38</v>
      </c>
      <c r="H7" s="62" t="s">
        <v>39</v>
      </c>
      <c r="I7" s="64" t="s">
        <v>40</v>
      </c>
      <c r="J7" s="64" t="s">
        <v>41</v>
      </c>
      <c r="K7" s="65" t="s">
        <v>42</v>
      </c>
      <c r="L7" s="287"/>
    </row>
    <row r="8" spans="2:12" ht="19.2" customHeight="1" thickBot="1" x14ac:dyDescent="0.35">
      <c r="B8" s="66" t="s">
        <v>43</v>
      </c>
      <c r="C8" s="67">
        <v>34204</v>
      </c>
      <c r="D8" s="68">
        <v>55750</v>
      </c>
      <c r="E8" s="69">
        <f>C8+D8</f>
        <v>89954</v>
      </c>
      <c r="F8" s="70">
        <v>22283.599999999999</v>
      </c>
      <c r="G8" s="71">
        <v>56876.71</v>
      </c>
      <c r="H8" s="72">
        <f>SUM(F8:G8)</f>
        <v>79160.31</v>
      </c>
      <c r="I8" s="73">
        <v>14866</v>
      </c>
      <c r="J8" s="71">
        <v>4492</v>
      </c>
      <c r="K8" s="71">
        <v>198</v>
      </c>
      <c r="L8" s="75">
        <f>+I8+J8+K8</f>
        <v>19556</v>
      </c>
    </row>
    <row r="9" spans="2:12" ht="19.2" customHeight="1" thickBot="1" x14ac:dyDescent="0.35">
      <c r="B9" s="66" t="s">
        <v>44</v>
      </c>
      <c r="C9" s="76">
        <v>90</v>
      </c>
      <c r="D9" s="77">
        <v>23807.75</v>
      </c>
      <c r="E9" s="78">
        <f>SUM(C9:D9)</f>
        <v>23897.75</v>
      </c>
      <c r="F9" s="79">
        <v>40</v>
      </c>
      <c r="G9" s="80">
        <v>22334.45</v>
      </c>
      <c r="H9" s="81">
        <f>SUM(F9:G9)</f>
        <v>22374.45</v>
      </c>
      <c r="I9" s="81">
        <v>0</v>
      </c>
      <c r="J9" s="80">
        <v>0</v>
      </c>
      <c r="K9" s="80">
        <v>0</v>
      </c>
      <c r="L9" s="75">
        <f t="shared" ref="L9:L17" si="0">+I9+J9+K9</f>
        <v>0</v>
      </c>
    </row>
    <row r="10" spans="2:12" ht="19.2" customHeight="1" thickBot="1" x14ac:dyDescent="0.35">
      <c r="B10" s="66" t="s">
        <v>45</v>
      </c>
      <c r="C10" s="83">
        <v>150.13999999999999</v>
      </c>
      <c r="D10" s="84">
        <v>3956.34</v>
      </c>
      <c r="E10" s="85">
        <f>SUM(C10:D10)</f>
        <v>4106.4800000000005</v>
      </c>
      <c r="F10" s="70">
        <v>113.26</v>
      </c>
      <c r="G10" s="71">
        <v>2737.95</v>
      </c>
      <c r="H10" s="72">
        <f>SUM(F10:G10)</f>
        <v>2851.21</v>
      </c>
      <c r="I10" s="74">
        <v>502.54</v>
      </c>
      <c r="J10" s="71">
        <v>0</v>
      </c>
      <c r="K10" s="71">
        <v>0</v>
      </c>
      <c r="L10" s="75">
        <f t="shared" si="0"/>
        <v>502.54</v>
      </c>
    </row>
    <row r="11" spans="2:12" ht="19.2" customHeight="1" thickBot="1" x14ac:dyDescent="0.35">
      <c r="B11" s="66" t="s">
        <v>46</v>
      </c>
      <c r="C11" s="86">
        <v>2292</v>
      </c>
      <c r="D11" s="77">
        <v>0</v>
      </c>
      <c r="E11" s="78">
        <f>SUM(C11:D11)</f>
        <v>2292</v>
      </c>
      <c r="F11" s="79">
        <v>2785.16</v>
      </c>
      <c r="G11" s="80">
        <v>0</v>
      </c>
      <c r="H11" s="81">
        <f>SUM(F11:G11)</f>
        <v>2785.16</v>
      </c>
      <c r="I11" s="82">
        <v>557.03</v>
      </c>
      <c r="J11" s="80">
        <v>0</v>
      </c>
      <c r="K11" s="80">
        <v>0</v>
      </c>
      <c r="L11" s="75">
        <f t="shared" si="0"/>
        <v>557.03</v>
      </c>
    </row>
    <row r="12" spans="2:12" ht="19.2" customHeight="1" thickBot="1" x14ac:dyDescent="0.35">
      <c r="B12" s="66" t="s">
        <v>47</v>
      </c>
      <c r="C12" s="71">
        <v>1741.64</v>
      </c>
      <c r="D12" s="73">
        <v>34967.360000000001</v>
      </c>
      <c r="E12" s="71">
        <v>36709</v>
      </c>
      <c r="F12" s="74">
        <v>609.57000000000005</v>
      </c>
      <c r="G12" s="71">
        <v>24944.3</v>
      </c>
      <c r="H12" s="87">
        <v>25553.88</v>
      </c>
      <c r="I12" s="73">
        <v>1483.33</v>
      </c>
      <c r="J12" s="71">
        <v>1099.5219999999999</v>
      </c>
      <c r="K12" s="71">
        <v>0</v>
      </c>
      <c r="L12" s="75">
        <f t="shared" si="0"/>
        <v>2582.8519999999999</v>
      </c>
    </row>
    <row r="13" spans="2:12" ht="19.2" customHeight="1" thickBot="1" x14ac:dyDescent="0.35">
      <c r="B13" s="66" t="s">
        <v>48</v>
      </c>
      <c r="C13" s="88">
        <v>7010</v>
      </c>
      <c r="D13" s="89">
        <v>61766.32</v>
      </c>
      <c r="E13" s="78">
        <f>SUM(C13:D13)</f>
        <v>68776.320000000007</v>
      </c>
      <c r="F13" s="79">
        <v>2804</v>
      </c>
      <c r="G13" s="80">
        <v>62696</v>
      </c>
      <c r="H13" s="81">
        <f>SUM(F13:G13)</f>
        <v>65500</v>
      </c>
      <c r="I13" s="91">
        <v>12911.59</v>
      </c>
      <c r="J13" s="90">
        <v>7194.22</v>
      </c>
      <c r="K13" s="90">
        <v>4494.12</v>
      </c>
      <c r="L13" s="75">
        <f t="shared" si="0"/>
        <v>24599.93</v>
      </c>
    </row>
    <row r="14" spans="2:12" s="95" customFormat="1" ht="19.2" customHeight="1" thickBot="1" x14ac:dyDescent="0.35">
      <c r="B14" s="92" t="s">
        <v>49</v>
      </c>
      <c r="C14" s="93">
        <v>21600</v>
      </c>
      <c r="D14" s="94">
        <v>222652</v>
      </c>
      <c r="E14" s="69">
        <f>SUM(C14:D14)</f>
        <v>244252</v>
      </c>
      <c r="F14" s="70">
        <v>8245.9</v>
      </c>
      <c r="G14" s="71">
        <v>158826.13</v>
      </c>
      <c r="H14" s="72">
        <f>SUM(F14:G14)</f>
        <v>167072.03</v>
      </c>
      <c r="I14" s="81">
        <v>24185.48</v>
      </c>
      <c r="J14" s="80">
        <v>1174.72</v>
      </c>
      <c r="K14" s="80">
        <v>3664.03</v>
      </c>
      <c r="L14" s="75">
        <f t="shared" si="0"/>
        <v>29024.23</v>
      </c>
    </row>
    <row r="15" spans="2:12" s="95" customFormat="1" ht="19.2" customHeight="1" thickBot="1" x14ac:dyDescent="0.35">
      <c r="B15" s="92" t="s">
        <v>50</v>
      </c>
      <c r="C15" s="96">
        <v>35572</v>
      </c>
      <c r="D15" s="97">
        <v>15003</v>
      </c>
      <c r="E15" s="98">
        <f>SUM(C15:D15)</f>
        <v>50575</v>
      </c>
      <c r="F15" s="79">
        <v>14228.8</v>
      </c>
      <c r="G15" s="80">
        <v>12385.17</v>
      </c>
      <c r="H15" s="81">
        <f>SUM(F15:G15)</f>
        <v>26613.97</v>
      </c>
      <c r="I15" s="73">
        <v>5023.8</v>
      </c>
      <c r="J15" s="71">
        <v>0</v>
      </c>
      <c r="K15" s="71">
        <v>0</v>
      </c>
      <c r="L15" s="75">
        <f t="shared" si="0"/>
        <v>5023.8</v>
      </c>
    </row>
    <row r="16" spans="2:12" ht="19.2" customHeight="1" thickBot="1" x14ac:dyDescent="0.35">
      <c r="B16" s="99" t="s">
        <v>51</v>
      </c>
      <c r="C16" s="67">
        <v>32450</v>
      </c>
      <c r="D16" s="67">
        <v>0</v>
      </c>
      <c r="E16" s="100">
        <f>SUM(C16:D16)</f>
        <v>32450</v>
      </c>
      <c r="F16" s="70">
        <v>45202</v>
      </c>
      <c r="G16" s="101">
        <v>0</v>
      </c>
      <c r="H16" s="102">
        <v>45202</v>
      </c>
      <c r="I16" s="104">
        <v>7040.12</v>
      </c>
      <c r="J16" s="103">
        <v>2603</v>
      </c>
      <c r="K16" s="103">
        <v>80</v>
      </c>
      <c r="L16" s="75">
        <f t="shared" si="0"/>
        <v>9723.119999999999</v>
      </c>
    </row>
    <row r="17" spans="1:12" ht="19.2" customHeight="1" thickBot="1" x14ac:dyDescent="0.35">
      <c r="A17" s="105"/>
      <c r="B17" s="106" t="s">
        <v>52</v>
      </c>
      <c r="C17" s="88">
        <v>25000</v>
      </c>
      <c r="D17" s="107">
        <v>133555</v>
      </c>
      <c r="E17" s="108">
        <f>SUM(C17:D17)</f>
        <v>158555</v>
      </c>
      <c r="F17" s="109">
        <v>10000</v>
      </c>
      <c r="G17" s="80">
        <v>130000</v>
      </c>
      <c r="H17" s="81">
        <f>SUM(F17:G17)</f>
        <v>140000</v>
      </c>
      <c r="I17" s="73">
        <v>23086.83</v>
      </c>
      <c r="J17" s="71">
        <v>12171.5</v>
      </c>
      <c r="K17" s="71">
        <v>12725.57</v>
      </c>
      <c r="L17" s="75">
        <f t="shared" si="0"/>
        <v>47983.9</v>
      </c>
    </row>
    <row r="18" spans="1:12" s="110" customFormat="1" ht="24" customHeight="1" thickBot="1" x14ac:dyDescent="0.4">
      <c r="B18" s="111" t="s">
        <v>9</v>
      </c>
      <c r="C18" s="112">
        <f>SUM(C8:C17)</f>
        <v>160109.78</v>
      </c>
      <c r="D18" s="113">
        <f>SUM(D8:D17)</f>
        <v>551457.77</v>
      </c>
      <c r="E18" s="112">
        <f t="shared" ref="E18" si="1">C18+D18</f>
        <v>711567.55</v>
      </c>
      <c r="F18" s="114">
        <f t="shared" ref="F18:J18" si="2">SUM(F8:F17)</f>
        <v>106312.29</v>
      </c>
      <c r="G18" s="115">
        <f t="shared" si="2"/>
        <v>470800.71</v>
      </c>
      <c r="H18" s="116">
        <f t="shared" si="2"/>
        <v>577113.01</v>
      </c>
      <c r="I18" s="117">
        <f t="shared" si="2"/>
        <v>89656.72</v>
      </c>
      <c r="J18" s="114">
        <f t="shared" si="2"/>
        <v>28734.962</v>
      </c>
      <c r="K18" s="117">
        <f>SUM(K8:K17)</f>
        <v>21161.72</v>
      </c>
      <c r="L18" s="124">
        <f>+I18+J18+K18</f>
        <v>139553.402</v>
      </c>
    </row>
    <row r="19" spans="1:12" ht="15.6" x14ac:dyDescent="0.3">
      <c r="B19" s="118"/>
      <c r="C19" s="118"/>
      <c r="D19" s="118"/>
      <c r="E19" s="119"/>
      <c r="G19" s="120"/>
      <c r="H19" s="120"/>
    </row>
    <row r="20" spans="1:12" ht="15.6" x14ac:dyDescent="0.3">
      <c r="B20" s="121"/>
      <c r="E20" s="122"/>
    </row>
    <row r="21" spans="1:12" x14ac:dyDescent="0.3">
      <c r="K21" s="123"/>
    </row>
    <row r="38" spans="2:6" ht="15.6" x14ac:dyDescent="0.3">
      <c r="B38" s="280"/>
      <c r="C38" s="280"/>
      <c r="E38" s="280"/>
      <c r="F38" s="280"/>
    </row>
  </sheetData>
  <mergeCells count="8">
    <mergeCell ref="B38:C38"/>
    <mergeCell ref="E38:F38"/>
    <mergeCell ref="B5:L5"/>
    <mergeCell ref="B6:B7"/>
    <mergeCell ref="C6:E6"/>
    <mergeCell ref="F6:H6"/>
    <mergeCell ref="I6:K6"/>
    <mergeCell ref="L6:L7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6ADB4-A6D3-4FED-A0E4-7D40D432536B}">
  <dimension ref="B6:I72"/>
  <sheetViews>
    <sheetView zoomScale="94" zoomScaleNormal="100" workbookViewId="0">
      <selection activeCell="H5" sqref="H5"/>
    </sheetView>
  </sheetViews>
  <sheetFormatPr baseColWidth="10" defaultColWidth="8.88671875" defaultRowHeight="14.4" x14ac:dyDescent="0.3"/>
  <cols>
    <col min="2" max="2" width="11.21875" customWidth="1"/>
    <col min="3" max="3" width="43.88671875" customWidth="1"/>
    <col min="4" max="4" width="17.109375" customWidth="1"/>
    <col min="5" max="5" width="14.109375" customWidth="1"/>
    <col min="6" max="6" width="14.33203125" customWidth="1"/>
    <col min="7" max="7" width="12.88671875" customWidth="1"/>
    <col min="8" max="8" width="14.33203125" customWidth="1"/>
    <col min="9" max="9" width="15.44140625" customWidth="1"/>
    <col min="10" max="10" width="16" customWidth="1"/>
  </cols>
  <sheetData>
    <row r="6" spans="2:9" ht="18" x14ac:dyDescent="0.35">
      <c r="B6" s="291" t="s">
        <v>53</v>
      </c>
      <c r="C6" s="291"/>
      <c r="D6" s="291"/>
      <c r="E6" s="291"/>
      <c r="F6" s="291"/>
      <c r="G6" s="291"/>
      <c r="H6" s="291"/>
      <c r="I6" s="291"/>
    </row>
    <row r="7" spans="2:9" ht="16.2" thickBot="1" x14ac:dyDescent="0.35">
      <c r="B7" s="292" t="s">
        <v>54</v>
      </c>
      <c r="C7" s="292"/>
      <c r="D7" s="292"/>
      <c r="E7" s="292"/>
      <c r="F7" s="292"/>
      <c r="G7" s="292"/>
      <c r="H7" s="292"/>
      <c r="I7" s="292"/>
    </row>
    <row r="8" spans="2:9" ht="16.2" thickBot="1" x14ac:dyDescent="0.35">
      <c r="B8" s="288" t="s">
        <v>62</v>
      </c>
      <c r="C8" s="288"/>
      <c r="D8" s="288"/>
      <c r="E8" s="288"/>
      <c r="F8" s="288"/>
      <c r="G8" s="288"/>
      <c r="H8" s="288"/>
      <c r="I8" s="288"/>
    </row>
    <row r="9" spans="2:9" ht="15" thickBot="1" x14ac:dyDescent="0.35">
      <c r="B9" s="149"/>
      <c r="C9" s="149"/>
      <c r="D9" s="149"/>
      <c r="E9" s="149"/>
      <c r="F9" s="149"/>
      <c r="G9" s="149"/>
      <c r="H9" s="149"/>
      <c r="I9" s="149"/>
    </row>
    <row r="10" spans="2:9" ht="16.2" thickBot="1" x14ac:dyDescent="0.35">
      <c r="B10" s="289" t="s">
        <v>55</v>
      </c>
      <c r="C10" s="288"/>
      <c r="D10" s="288"/>
      <c r="E10" s="288"/>
      <c r="F10" s="288"/>
      <c r="G10" s="288"/>
      <c r="H10" s="288"/>
      <c r="I10" s="290"/>
    </row>
    <row r="11" spans="2:9" s="150" customFormat="1" ht="15" thickBot="1" x14ac:dyDescent="0.35">
      <c r="B11" s="126"/>
      <c r="C11" s="127" t="s">
        <v>63</v>
      </c>
      <c r="D11" s="128" t="s">
        <v>56</v>
      </c>
      <c r="E11" s="129" t="s">
        <v>57</v>
      </c>
      <c r="F11" s="128" t="s">
        <v>58</v>
      </c>
      <c r="G11" s="130" t="s">
        <v>59</v>
      </c>
      <c r="H11" s="131" t="s">
        <v>60</v>
      </c>
      <c r="I11" s="128" t="s">
        <v>9</v>
      </c>
    </row>
    <row r="12" spans="2:9" ht="15" thickBot="1" x14ac:dyDescent="0.35">
      <c r="B12" s="155">
        <v>1</v>
      </c>
      <c r="C12" s="132" t="s">
        <v>64</v>
      </c>
      <c r="D12" s="133">
        <v>4</v>
      </c>
      <c r="E12" s="133"/>
      <c r="F12" s="133"/>
      <c r="G12" s="133">
        <v>4</v>
      </c>
      <c r="H12" s="133">
        <v>0</v>
      </c>
      <c r="I12" s="134">
        <f>G12+H12</f>
        <v>4</v>
      </c>
    </row>
    <row r="13" spans="2:9" ht="15" thickBot="1" x14ac:dyDescent="0.35">
      <c r="B13" s="156">
        <v>2</v>
      </c>
      <c r="C13" s="132" t="s">
        <v>65</v>
      </c>
      <c r="D13" s="133">
        <v>0</v>
      </c>
      <c r="E13" s="133"/>
      <c r="F13" s="133"/>
      <c r="G13" s="133">
        <v>0</v>
      </c>
      <c r="H13" s="133">
        <v>0</v>
      </c>
      <c r="I13" s="134">
        <f t="shared" ref="I13:I22" si="0">G13+H13</f>
        <v>0</v>
      </c>
    </row>
    <row r="14" spans="2:9" ht="15" thickBot="1" x14ac:dyDescent="0.35">
      <c r="B14" s="156">
        <v>3</v>
      </c>
      <c r="C14" s="135" t="s">
        <v>66</v>
      </c>
      <c r="D14" s="133">
        <v>0</v>
      </c>
      <c r="E14" s="133"/>
      <c r="F14" s="133"/>
      <c r="G14" s="133">
        <v>0</v>
      </c>
      <c r="H14" s="133">
        <v>0</v>
      </c>
      <c r="I14" s="134">
        <f t="shared" si="0"/>
        <v>0</v>
      </c>
    </row>
    <row r="15" spans="2:9" ht="15" thickBot="1" x14ac:dyDescent="0.35">
      <c r="B15" s="156">
        <v>4</v>
      </c>
      <c r="C15" s="132" t="s">
        <v>67</v>
      </c>
      <c r="D15" s="133">
        <v>0</v>
      </c>
      <c r="E15" s="133"/>
      <c r="F15" s="133"/>
      <c r="G15" s="133">
        <v>0</v>
      </c>
      <c r="H15" s="133">
        <v>0</v>
      </c>
      <c r="I15" s="134">
        <f t="shared" si="0"/>
        <v>0</v>
      </c>
    </row>
    <row r="16" spans="2:9" ht="16.2" customHeight="1" thickBot="1" x14ac:dyDescent="0.35">
      <c r="B16" s="157">
        <v>5</v>
      </c>
      <c r="C16" s="132" t="s">
        <v>74</v>
      </c>
      <c r="D16" s="133">
        <v>1</v>
      </c>
      <c r="E16" s="133"/>
      <c r="F16" s="133"/>
      <c r="G16" s="133">
        <v>1</v>
      </c>
      <c r="H16" s="133">
        <v>0</v>
      </c>
      <c r="I16" s="134">
        <f t="shared" si="0"/>
        <v>1</v>
      </c>
    </row>
    <row r="17" spans="2:9" ht="16.2" customHeight="1" thickBot="1" x14ac:dyDescent="0.35">
      <c r="B17" s="157">
        <v>6</v>
      </c>
      <c r="C17" s="132" t="s">
        <v>75</v>
      </c>
      <c r="D17" s="133">
        <v>0</v>
      </c>
      <c r="E17" s="133">
        <v>1</v>
      </c>
      <c r="F17" s="133"/>
      <c r="G17" s="133">
        <v>1</v>
      </c>
      <c r="H17" s="133">
        <v>0</v>
      </c>
      <c r="I17" s="134">
        <f t="shared" si="0"/>
        <v>1</v>
      </c>
    </row>
    <row r="18" spans="2:9" ht="16.2" customHeight="1" thickBot="1" x14ac:dyDescent="0.35">
      <c r="B18" s="157">
        <v>7</v>
      </c>
      <c r="C18" s="132" t="s">
        <v>68</v>
      </c>
      <c r="D18" s="133">
        <v>0</v>
      </c>
      <c r="E18" s="133"/>
      <c r="F18" s="133"/>
      <c r="G18" s="133">
        <v>0</v>
      </c>
      <c r="H18" s="133">
        <v>0</v>
      </c>
      <c r="I18" s="134"/>
    </row>
    <row r="19" spans="2:9" ht="15" customHeight="1" thickBot="1" x14ac:dyDescent="0.35">
      <c r="B19" s="158">
        <v>8</v>
      </c>
      <c r="C19" s="136" t="s">
        <v>69</v>
      </c>
      <c r="D19" s="133">
        <v>1</v>
      </c>
      <c r="E19" s="133"/>
      <c r="F19" s="133"/>
      <c r="G19" s="133">
        <v>1</v>
      </c>
      <c r="H19" s="133">
        <v>0</v>
      </c>
      <c r="I19" s="134">
        <f t="shared" si="0"/>
        <v>1</v>
      </c>
    </row>
    <row r="20" spans="2:9" ht="31.2" customHeight="1" thickBot="1" x14ac:dyDescent="0.35">
      <c r="B20" s="158">
        <v>9</v>
      </c>
      <c r="C20" s="159" t="s">
        <v>70</v>
      </c>
      <c r="D20" s="133">
        <v>3</v>
      </c>
      <c r="E20" s="133"/>
      <c r="F20" s="133"/>
      <c r="G20" s="138">
        <v>3</v>
      </c>
      <c r="H20" s="133">
        <v>0</v>
      </c>
      <c r="I20" s="134">
        <f t="shared" si="0"/>
        <v>3</v>
      </c>
    </row>
    <row r="21" spans="2:9" ht="15.75" customHeight="1" thickBot="1" x14ac:dyDescent="0.35">
      <c r="B21" s="160">
        <v>10</v>
      </c>
      <c r="C21" s="139" t="s">
        <v>71</v>
      </c>
      <c r="D21" s="140">
        <v>1</v>
      </c>
      <c r="E21" s="141"/>
      <c r="F21" s="141"/>
      <c r="G21" s="142">
        <v>1</v>
      </c>
      <c r="H21" s="141">
        <v>0</v>
      </c>
      <c r="I21" s="134">
        <f t="shared" si="0"/>
        <v>1</v>
      </c>
    </row>
    <row r="22" spans="2:9" s="82" customFormat="1" ht="18" customHeight="1" thickBot="1" x14ac:dyDescent="0.35">
      <c r="B22" s="293" t="s">
        <v>9</v>
      </c>
      <c r="C22" s="294"/>
      <c r="D22" s="161">
        <f>+D12+D13+D14+D15+D16+D19+D20+D21</f>
        <v>10</v>
      </c>
      <c r="E22" s="162">
        <f>SUM(E12:E21)</f>
        <v>1</v>
      </c>
      <c r="F22" s="162">
        <v>0</v>
      </c>
      <c r="G22" s="163">
        <f>SUM(D22:F22)</f>
        <v>11</v>
      </c>
      <c r="H22" s="162">
        <f>+H12+H13+H14+H15+H16+H19+H20+H21</f>
        <v>0</v>
      </c>
      <c r="I22" s="144">
        <f t="shared" si="0"/>
        <v>11</v>
      </c>
    </row>
    <row r="23" spans="2:9" ht="16.2" customHeight="1" x14ac:dyDescent="0.3">
      <c r="B23" s="151"/>
      <c r="C23" s="151"/>
      <c r="D23" s="152"/>
      <c r="E23" s="153"/>
      <c r="F23" s="153"/>
      <c r="G23" s="153"/>
      <c r="H23" s="153"/>
      <c r="I23" s="153"/>
    </row>
    <row r="24" spans="2:9" ht="16.2" customHeight="1" thickBot="1" x14ac:dyDescent="0.35">
      <c r="B24" s="164"/>
      <c r="C24" s="165"/>
      <c r="D24" s="152"/>
      <c r="E24" s="153"/>
      <c r="F24" s="153"/>
      <c r="G24" s="153"/>
      <c r="H24" s="153"/>
      <c r="I24" s="153"/>
    </row>
    <row r="25" spans="2:9" ht="16.2" thickBot="1" x14ac:dyDescent="0.35">
      <c r="B25" s="288" t="s">
        <v>72</v>
      </c>
      <c r="C25" s="288"/>
      <c r="D25" s="288"/>
      <c r="E25" s="288"/>
      <c r="F25" s="288"/>
      <c r="G25" s="288"/>
      <c r="H25" s="288"/>
      <c r="I25" s="288"/>
    </row>
    <row r="26" spans="2:9" ht="15" thickBot="1" x14ac:dyDescent="0.35">
      <c r="B26" s="149"/>
      <c r="C26" s="149"/>
      <c r="D26" s="149"/>
      <c r="E26" s="149"/>
      <c r="F26" s="149"/>
      <c r="G26" s="149"/>
      <c r="H26" s="149"/>
      <c r="I26" s="149"/>
    </row>
    <row r="27" spans="2:9" ht="16.2" thickBot="1" x14ac:dyDescent="0.35">
      <c r="B27" s="289" t="s">
        <v>55</v>
      </c>
      <c r="C27" s="288"/>
      <c r="D27" s="288"/>
      <c r="E27" s="288"/>
      <c r="F27" s="288"/>
      <c r="G27" s="288"/>
      <c r="H27" s="288"/>
      <c r="I27" s="290"/>
    </row>
    <row r="28" spans="2:9" s="150" customFormat="1" ht="15" thickBot="1" x14ac:dyDescent="0.35">
      <c r="B28" s="126"/>
      <c r="C28" s="127" t="s">
        <v>4</v>
      </c>
      <c r="D28" s="128" t="s">
        <v>56</v>
      </c>
      <c r="E28" s="129" t="s">
        <v>57</v>
      </c>
      <c r="F28" s="128" t="s">
        <v>58</v>
      </c>
      <c r="G28" s="130" t="s">
        <v>59</v>
      </c>
      <c r="H28" s="131" t="s">
        <v>60</v>
      </c>
      <c r="I28" s="128" t="s">
        <v>9</v>
      </c>
    </row>
    <row r="29" spans="2:9" ht="15" thickBot="1" x14ac:dyDescent="0.35">
      <c r="B29" s="155">
        <v>1</v>
      </c>
      <c r="C29" s="132" t="s">
        <v>64</v>
      </c>
      <c r="D29" s="140">
        <v>11</v>
      </c>
      <c r="E29" s="133">
        <v>0</v>
      </c>
      <c r="F29" s="133">
        <v>0</v>
      </c>
      <c r="G29" s="147">
        <v>10</v>
      </c>
      <c r="H29" s="148">
        <v>1</v>
      </c>
      <c r="I29" s="145">
        <f>G29+H29</f>
        <v>11</v>
      </c>
    </row>
    <row r="30" spans="2:9" ht="15" thickBot="1" x14ac:dyDescent="0.35">
      <c r="B30" s="156">
        <v>2</v>
      </c>
      <c r="C30" s="132" t="s">
        <v>65</v>
      </c>
      <c r="D30" s="133">
        <v>0</v>
      </c>
      <c r="E30" s="133">
        <v>0</v>
      </c>
      <c r="F30" s="133">
        <v>0</v>
      </c>
      <c r="G30" s="137">
        <v>0</v>
      </c>
      <c r="H30" s="137">
        <v>0</v>
      </c>
      <c r="I30" s="145">
        <f t="shared" ref="I30:I37" si="1">G30+H30</f>
        <v>0</v>
      </c>
    </row>
    <row r="31" spans="2:9" ht="15" thickBot="1" x14ac:dyDescent="0.35">
      <c r="B31" s="156">
        <v>3</v>
      </c>
      <c r="C31" s="135" t="s">
        <v>66</v>
      </c>
      <c r="D31" s="133">
        <v>0</v>
      </c>
      <c r="E31" s="133">
        <v>0</v>
      </c>
      <c r="F31" s="133">
        <v>0</v>
      </c>
      <c r="G31" s="137">
        <v>0</v>
      </c>
      <c r="H31" s="137">
        <v>0</v>
      </c>
      <c r="I31" s="145">
        <f t="shared" si="1"/>
        <v>0</v>
      </c>
    </row>
    <row r="32" spans="2:9" ht="16.2" customHeight="1" thickBot="1" x14ac:dyDescent="0.35">
      <c r="B32" s="157">
        <v>4</v>
      </c>
      <c r="C32" s="132" t="s">
        <v>67</v>
      </c>
      <c r="D32" s="133">
        <v>0</v>
      </c>
      <c r="E32" s="133">
        <v>0</v>
      </c>
      <c r="F32" s="133">
        <v>0</v>
      </c>
      <c r="G32" s="137">
        <v>0</v>
      </c>
      <c r="H32" s="137">
        <v>0</v>
      </c>
      <c r="I32" s="145">
        <f t="shared" si="1"/>
        <v>0</v>
      </c>
    </row>
    <row r="33" spans="2:9" ht="15" thickBot="1" x14ac:dyDescent="0.35">
      <c r="B33" s="156">
        <v>5</v>
      </c>
      <c r="C33" s="132" t="s">
        <v>74</v>
      </c>
      <c r="D33" s="133">
        <v>0</v>
      </c>
      <c r="E33" s="133">
        <v>0</v>
      </c>
      <c r="F33" s="133">
        <v>0</v>
      </c>
      <c r="G33" s="137">
        <v>0</v>
      </c>
      <c r="H33" s="137">
        <v>0</v>
      </c>
      <c r="I33" s="145">
        <f t="shared" ref="I33" si="2">G33+H33</f>
        <v>0</v>
      </c>
    </row>
    <row r="34" spans="2:9" ht="15" customHeight="1" thickBot="1" x14ac:dyDescent="0.35">
      <c r="B34" s="157">
        <v>6</v>
      </c>
      <c r="C34" s="132" t="s">
        <v>75</v>
      </c>
      <c r="D34" s="133">
        <v>0</v>
      </c>
      <c r="E34" s="133">
        <v>0</v>
      </c>
      <c r="F34" s="133">
        <v>0</v>
      </c>
      <c r="G34" s="137">
        <v>0</v>
      </c>
      <c r="H34" s="137">
        <v>0</v>
      </c>
      <c r="I34" s="145">
        <f t="shared" si="1"/>
        <v>0</v>
      </c>
    </row>
    <row r="35" spans="2:9" ht="15" customHeight="1" thickBot="1" x14ac:dyDescent="0.35">
      <c r="B35" s="157">
        <v>7</v>
      </c>
      <c r="C35" s="132" t="s">
        <v>68</v>
      </c>
      <c r="D35" s="133"/>
      <c r="E35" s="133"/>
      <c r="F35" s="133"/>
      <c r="G35" s="148"/>
      <c r="H35" s="137"/>
      <c r="I35" s="145"/>
    </row>
    <row r="36" spans="2:9" ht="15" customHeight="1" thickBot="1" x14ac:dyDescent="0.35">
      <c r="B36" s="158">
        <v>8</v>
      </c>
      <c r="C36" s="136" t="s">
        <v>69</v>
      </c>
      <c r="D36" s="133"/>
      <c r="E36" s="133"/>
      <c r="F36" s="133"/>
      <c r="G36" s="148"/>
      <c r="H36" s="137"/>
      <c r="I36" s="145"/>
    </row>
    <row r="37" spans="2:9" ht="15" customHeight="1" x14ac:dyDescent="0.3">
      <c r="B37" s="158">
        <v>9</v>
      </c>
      <c r="C37" s="159" t="s">
        <v>70</v>
      </c>
      <c r="D37" s="141">
        <v>0</v>
      </c>
      <c r="E37" s="141">
        <v>0</v>
      </c>
      <c r="F37" s="141">
        <v>0</v>
      </c>
      <c r="G37" s="148">
        <v>0</v>
      </c>
      <c r="H37" s="148">
        <v>0</v>
      </c>
      <c r="I37" s="168">
        <f t="shared" si="1"/>
        <v>0</v>
      </c>
    </row>
    <row r="38" spans="2:9" ht="15.75" customHeight="1" thickBot="1" x14ac:dyDescent="0.35">
      <c r="B38" s="160">
        <v>10</v>
      </c>
      <c r="C38" s="139" t="s">
        <v>71</v>
      </c>
      <c r="D38" s="170"/>
      <c r="E38" s="170"/>
      <c r="F38" s="170"/>
      <c r="G38" s="170"/>
      <c r="H38" s="170"/>
      <c r="I38" s="170"/>
    </row>
    <row r="39" spans="2:9" ht="18" customHeight="1" thickBot="1" x14ac:dyDescent="0.35">
      <c r="B39" s="295" t="s">
        <v>9</v>
      </c>
      <c r="C39" s="296"/>
      <c r="D39" s="169">
        <f t="shared" ref="D39:I39" si="3">SUM(D29:D38)</f>
        <v>11</v>
      </c>
      <c r="E39" s="169">
        <f t="shared" si="3"/>
        <v>0</v>
      </c>
      <c r="F39" s="169">
        <f t="shared" si="3"/>
        <v>0</v>
      </c>
      <c r="G39" s="169">
        <f t="shared" si="3"/>
        <v>10</v>
      </c>
      <c r="H39" s="169">
        <f t="shared" si="3"/>
        <v>1</v>
      </c>
      <c r="I39" s="169">
        <f t="shared" si="3"/>
        <v>11</v>
      </c>
    </row>
    <row r="40" spans="2:9" ht="16.2" customHeight="1" thickBot="1" x14ac:dyDescent="0.35">
      <c r="B40" s="151"/>
      <c r="C40" s="151"/>
      <c r="D40" s="166"/>
      <c r="E40" s="167"/>
      <c r="F40" s="167"/>
      <c r="G40" s="167"/>
      <c r="H40" s="167"/>
      <c r="I40" s="167"/>
    </row>
    <row r="41" spans="2:9" ht="16.2" thickBot="1" x14ac:dyDescent="0.35">
      <c r="B41" s="289" t="s">
        <v>61</v>
      </c>
      <c r="C41" s="288"/>
      <c r="D41" s="288"/>
      <c r="E41" s="288"/>
      <c r="F41" s="288"/>
      <c r="G41" s="288"/>
      <c r="H41" s="288"/>
      <c r="I41" s="290"/>
    </row>
    <row r="42" spans="2:9" ht="15" thickBot="1" x14ac:dyDescent="0.35">
      <c r="B42" s="149"/>
      <c r="C42" s="149"/>
      <c r="D42" s="149"/>
      <c r="E42" s="149"/>
      <c r="F42" s="149"/>
      <c r="G42" s="149"/>
      <c r="H42" s="149"/>
      <c r="I42" s="149"/>
    </row>
    <row r="43" spans="2:9" ht="16.2" thickBot="1" x14ac:dyDescent="0.35">
      <c r="B43" s="289" t="s">
        <v>55</v>
      </c>
      <c r="C43" s="288"/>
      <c r="D43" s="288"/>
      <c r="E43" s="288"/>
      <c r="F43" s="288"/>
      <c r="G43" s="288"/>
      <c r="H43" s="288"/>
      <c r="I43" s="290"/>
    </row>
    <row r="44" spans="2:9" s="150" customFormat="1" ht="15" thickBot="1" x14ac:dyDescent="0.35">
      <c r="B44" s="126"/>
      <c r="C44" s="127" t="s">
        <v>4</v>
      </c>
      <c r="D44" s="128" t="s">
        <v>56</v>
      </c>
      <c r="E44" s="129" t="s">
        <v>57</v>
      </c>
      <c r="F44" s="128" t="s">
        <v>58</v>
      </c>
      <c r="G44" s="130" t="s">
        <v>59</v>
      </c>
      <c r="H44" s="131" t="s">
        <v>60</v>
      </c>
      <c r="I44" s="128" t="s">
        <v>9</v>
      </c>
    </row>
    <row r="45" spans="2:9" ht="15" thickBot="1" x14ac:dyDescent="0.35">
      <c r="B45" s="155">
        <v>1</v>
      </c>
      <c r="C45" s="132" t="s">
        <v>64</v>
      </c>
      <c r="D45" s="154">
        <v>3</v>
      </c>
      <c r="E45" s="133"/>
      <c r="F45" s="133"/>
      <c r="G45" s="137">
        <v>2</v>
      </c>
      <c r="H45" s="137">
        <v>1</v>
      </c>
      <c r="I45" s="145">
        <f>G45+H45</f>
        <v>3</v>
      </c>
    </row>
    <row r="46" spans="2:9" ht="15" thickBot="1" x14ac:dyDescent="0.35">
      <c r="B46" s="156">
        <v>2</v>
      </c>
      <c r="C46" s="132" t="s">
        <v>65</v>
      </c>
      <c r="D46" s="137">
        <v>0</v>
      </c>
      <c r="E46" s="133"/>
      <c r="F46" s="133"/>
      <c r="G46" s="137">
        <v>0</v>
      </c>
      <c r="H46" s="137">
        <v>0</v>
      </c>
      <c r="I46" s="145">
        <f t="shared" ref="I46:I53" si="4">G46+H46</f>
        <v>0</v>
      </c>
    </row>
    <row r="47" spans="2:9" ht="15" thickBot="1" x14ac:dyDescent="0.35">
      <c r="B47" s="156">
        <v>3</v>
      </c>
      <c r="C47" s="135" t="s">
        <v>66</v>
      </c>
      <c r="D47" s="137">
        <v>0</v>
      </c>
      <c r="E47" s="133"/>
      <c r="F47" s="137"/>
      <c r="G47" s="137"/>
      <c r="H47" s="137">
        <v>0</v>
      </c>
      <c r="I47" s="145">
        <f t="shared" si="4"/>
        <v>0</v>
      </c>
    </row>
    <row r="48" spans="2:9" ht="16.2" customHeight="1" thickBot="1" x14ac:dyDescent="0.35">
      <c r="B48" s="157">
        <v>4</v>
      </c>
      <c r="C48" s="132" t="s">
        <v>67</v>
      </c>
      <c r="D48" s="137">
        <v>0</v>
      </c>
      <c r="E48" s="133"/>
      <c r="F48" s="137"/>
      <c r="G48" s="137">
        <v>0</v>
      </c>
      <c r="H48" s="137">
        <v>0</v>
      </c>
      <c r="I48" s="145">
        <f t="shared" si="4"/>
        <v>0</v>
      </c>
    </row>
    <row r="49" spans="2:9" ht="15" thickBot="1" x14ac:dyDescent="0.35">
      <c r="B49" s="156">
        <v>5</v>
      </c>
      <c r="C49" s="132" t="s">
        <v>74</v>
      </c>
      <c r="D49" s="137">
        <v>6</v>
      </c>
      <c r="E49" s="133"/>
      <c r="F49" s="133"/>
      <c r="G49" s="137">
        <v>5</v>
      </c>
      <c r="H49" s="137">
        <v>1</v>
      </c>
      <c r="I49" s="145">
        <f>G49+H49</f>
        <v>6</v>
      </c>
    </row>
    <row r="50" spans="2:9" ht="15" customHeight="1" thickBot="1" x14ac:dyDescent="0.35">
      <c r="B50" s="157">
        <v>6</v>
      </c>
      <c r="C50" s="132" t="s">
        <v>75</v>
      </c>
      <c r="D50" s="137">
        <v>0</v>
      </c>
      <c r="E50" s="133"/>
      <c r="F50" s="133"/>
      <c r="G50" s="137"/>
      <c r="H50" s="137"/>
      <c r="I50" s="145">
        <f t="shared" si="4"/>
        <v>0</v>
      </c>
    </row>
    <row r="51" spans="2:9" ht="15" customHeight="1" thickBot="1" x14ac:dyDescent="0.35">
      <c r="B51" s="157">
        <v>7</v>
      </c>
      <c r="C51" s="132" t="s">
        <v>68</v>
      </c>
      <c r="D51" s="137"/>
      <c r="E51" s="133"/>
      <c r="F51" s="133"/>
      <c r="G51" s="148"/>
      <c r="H51" s="137"/>
      <c r="I51" s="145"/>
    </row>
    <row r="52" spans="2:9" ht="15" customHeight="1" thickBot="1" x14ac:dyDescent="0.35">
      <c r="B52" s="158">
        <v>8</v>
      </c>
      <c r="C52" s="136" t="s">
        <v>69</v>
      </c>
      <c r="D52" s="137"/>
      <c r="E52" s="133"/>
      <c r="F52" s="133"/>
      <c r="G52" s="148"/>
      <c r="H52" s="137"/>
      <c r="I52" s="145"/>
    </row>
    <row r="53" spans="2:9" ht="15" customHeight="1" thickBot="1" x14ac:dyDescent="0.35">
      <c r="B53" s="158">
        <v>9</v>
      </c>
      <c r="C53" s="159" t="s">
        <v>70</v>
      </c>
      <c r="D53" s="137">
        <v>0</v>
      </c>
      <c r="E53" s="137">
        <v>0</v>
      </c>
      <c r="F53" s="133"/>
      <c r="G53" s="146">
        <v>0</v>
      </c>
      <c r="H53" s="137">
        <v>0</v>
      </c>
      <c r="I53" s="145">
        <f t="shared" si="4"/>
        <v>0</v>
      </c>
    </row>
    <row r="54" spans="2:9" ht="15.75" customHeight="1" thickBot="1" x14ac:dyDescent="0.35">
      <c r="B54" s="160">
        <v>10</v>
      </c>
      <c r="C54" s="139" t="s">
        <v>71</v>
      </c>
      <c r="D54" s="137">
        <v>0</v>
      </c>
      <c r="E54" s="133"/>
      <c r="F54" s="137">
        <v>1</v>
      </c>
      <c r="G54" s="137">
        <v>1</v>
      </c>
      <c r="H54" s="137">
        <v>0</v>
      </c>
      <c r="I54" s="145">
        <f t="shared" ref="I54" si="5">G54+H54</f>
        <v>1</v>
      </c>
    </row>
    <row r="55" spans="2:9" ht="18" customHeight="1" thickBot="1" x14ac:dyDescent="0.35">
      <c r="B55" s="295" t="s">
        <v>9</v>
      </c>
      <c r="C55" s="296"/>
      <c r="D55" s="143">
        <f t="shared" ref="D55:I55" si="6">SUM(D45:D54)</f>
        <v>9</v>
      </c>
      <c r="E55" s="143">
        <f t="shared" si="6"/>
        <v>0</v>
      </c>
      <c r="F55" s="143">
        <f t="shared" si="6"/>
        <v>1</v>
      </c>
      <c r="G55" s="143">
        <f t="shared" si="6"/>
        <v>8</v>
      </c>
      <c r="H55" s="143">
        <f t="shared" si="6"/>
        <v>2</v>
      </c>
      <c r="I55" s="143">
        <f t="shared" si="6"/>
        <v>10</v>
      </c>
    </row>
    <row r="57" spans="2:9" ht="15" thickBot="1" x14ac:dyDescent="0.35"/>
    <row r="58" spans="2:9" ht="16.2" thickBot="1" x14ac:dyDescent="0.35">
      <c r="B58" s="289" t="s">
        <v>73</v>
      </c>
      <c r="C58" s="288"/>
      <c r="D58" s="288"/>
      <c r="E58" s="288"/>
      <c r="F58" s="288"/>
      <c r="G58" s="288"/>
      <c r="H58" s="288"/>
      <c r="I58" s="290"/>
    </row>
    <row r="59" spans="2:9" ht="15" thickBot="1" x14ac:dyDescent="0.35">
      <c r="B59" s="149"/>
      <c r="C59" s="149"/>
      <c r="D59" s="149"/>
      <c r="E59" s="149"/>
      <c r="F59" s="149"/>
      <c r="G59" s="149"/>
      <c r="H59" s="149"/>
      <c r="I59" s="149"/>
    </row>
    <row r="60" spans="2:9" ht="16.2" thickBot="1" x14ac:dyDescent="0.35">
      <c r="B60" s="289" t="s">
        <v>55</v>
      </c>
      <c r="C60" s="288"/>
      <c r="D60" s="288"/>
      <c r="E60" s="288"/>
      <c r="F60" s="288"/>
      <c r="G60" s="288"/>
      <c r="H60" s="288"/>
      <c r="I60" s="290"/>
    </row>
    <row r="61" spans="2:9" s="150" customFormat="1" ht="15" thickBot="1" x14ac:dyDescent="0.35">
      <c r="B61" s="126"/>
      <c r="C61" s="127" t="s">
        <v>4</v>
      </c>
      <c r="D61" s="128" t="s">
        <v>56</v>
      </c>
      <c r="E61" s="129" t="s">
        <v>57</v>
      </c>
      <c r="F61" s="128" t="s">
        <v>58</v>
      </c>
      <c r="G61" s="130" t="s">
        <v>59</v>
      </c>
      <c r="H61" s="131" t="s">
        <v>60</v>
      </c>
      <c r="I61" s="128" t="s">
        <v>9</v>
      </c>
    </row>
    <row r="62" spans="2:9" x14ac:dyDescent="0.3">
      <c r="B62" s="155">
        <v>1</v>
      </c>
      <c r="C62" s="132" t="s">
        <v>64</v>
      </c>
      <c r="D62" s="154">
        <f>+D12+D29+D45</f>
        <v>18</v>
      </c>
      <c r="E62" s="154">
        <f t="shared" ref="E62:I62" si="7">+E12+E29+E45</f>
        <v>0</v>
      </c>
      <c r="F62" s="154">
        <f t="shared" si="7"/>
        <v>0</v>
      </c>
      <c r="G62" s="154">
        <f t="shared" si="7"/>
        <v>16</v>
      </c>
      <c r="H62" s="154">
        <f t="shared" si="7"/>
        <v>2</v>
      </c>
      <c r="I62" s="154">
        <f t="shared" si="7"/>
        <v>18</v>
      </c>
    </row>
    <row r="63" spans="2:9" x14ac:dyDescent="0.3">
      <c r="B63" s="156">
        <v>2</v>
      </c>
      <c r="C63" s="132" t="s">
        <v>65</v>
      </c>
      <c r="D63" s="154">
        <f t="shared" ref="D63:I71" si="8">+D13+D30+D46</f>
        <v>0</v>
      </c>
      <c r="E63" s="154">
        <f t="shared" si="8"/>
        <v>0</v>
      </c>
      <c r="F63" s="154">
        <f t="shared" si="8"/>
        <v>0</v>
      </c>
      <c r="G63" s="154">
        <f t="shared" si="8"/>
        <v>0</v>
      </c>
      <c r="H63" s="154">
        <f t="shared" si="8"/>
        <v>0</v>
      </c>
      <c r="I63" s="154">
        <f t="shared" si="8"/>
        <v>0</v>
      </c>
    </row>
    <row r="64" spans="2:9" x14ac:dyDescent="0.3">
      <c r="B64" s="156">
        <v>3</v>
      </c>
      <c r="C64" s="135" t="s">
        <v>66</v>
      </c>
      <c r="D64" s="154">
        <f t="shared" si="8"/>
        <v>0</v>
      </c>
      <c r="E64" s="154">
        <f t="shared" si="8"/>
        <v>0</v>
      </c>
      <c r="F64" s="154">
        <f t="shared" si="8"/>
        <v>0</v>
      </c>
      <c r="G64" s="154">
        <f t="shared" si="8"/>
        <v>0</v>
      </c>
      <c r="H64" s="154">
        <f t="shared" si="8"/>
        <v>0</v>
      </c>
      <c r="I64" s="154">
        <f t="shared" si="8"/>
        <v>0</v>
      </c>
    </row>
    <row r="65" spans="2:9" ht="16.2" customHeight="1" x14ac:dyDescent="0.3">
      <c r="B65" s="157">
        <v>4</v>
      </c>
      <c r="C65" s="132" t="s">
        <v>67</v>
      </c>
      <c r="D65" s="154">
        <f t="shared" si="8"/>
        <v>0</v>
      </c>
      <c r="E65" s="154">
        <f t="shared" si="8"/>
        <v>0</v>
      </c>
      <c r="F65" s="154">
        <f t="shared" si="8"/>
        <v>0</v>
      </c>
      <c r="G65" s="154">
        <f t="shared" si="8"/>
        <v>0</v>
      </c>
      <c r="H65" s="154">
        <f t="shared" si="8"/>
        <v>0</v>
      </c>
      <c r="I65" s="154">
        <f t="shared" si="8"/>
        <v>0</v>
      </c>
    </row>
    <row r="66" spans="2:9" x14ac:dyDescent="0.3">
      <c r="B66" s="156">
        <v>5</v>
      </c>
      <c r="C66" s="132" t="s">
        <v>74</v>
      </c>
      <c r="D66" s="154">
        <f t="shared" si="8"/>
        <v>7</v>
      </c>
      <c r="E66" s="154">
        <f t="shared" si="8"/>
        <v>0</v>
      </c>
      <c r="F66" s="154">
        <f t="shared" si="8"/>
        <v>0</v>
      </c>
      <c r="G66" s="154">
        <f t="shared" si="8"/>
        <v>6</v>
      </c>
      <c r="H66" s="154">
        <f t="shared" si="8"/>
        <v>1</v>
      </c>
      <c r="I66" s="154">
        <f t="shared" si="8"/>
        <v>7</v>
      </c>
    </row>
    <row r="67" spans="2:9" ht="15" customHeight="1" x14ac:dyDescent="0.3">
      <c r="B67" s="157">
        <v>6</v>
      </c>
      <c r="C67" s="132" t="s">
        <v>75</v>
      </c>
      <c r="D67" s="154">
        <f t="shared" si="8"/>
        <v>0</v>
      </c>
      <c r="E67" s="154">
        <f t="shared" si="8"/>
        <v>1</v>
      </c>
      <c r="F67" s="154">
        <f t="shared" si="8"/>
        <v>0</v>
      </c>
      <c r="G67" s="154">
        <f t="shared" si="8"/>
        <v>1</v>
      </c>
      <c r="H67" s="154">
        <f t="shared" si="8"/>
        <v>0</v>
      </c>
      <c r="I67" s="154">
        <f t="shared" si="8"/>
        <v>1</v>
      </c>
    </row>
    <row r="68" spans="2:9" ht="15" customHeight="1" x14ac:dyDescent="0.3">
      <c r="B68" s="157">
        <v>7</v>
      </c>
      <c r="C68" s="132" t="s">
        <v>68</v>
      </c>
      <c r="D68" s="154">
        <f t="shared" si="8"/>
        <v>0</v>
      </c>
      <c r="E68" s="154">
        <f t="shared" si="8"/>
        <v>0</v>
      </c>
      <c r="F68" s="154">
        <f t="shared" si="8"/>
        <v>0</v>
      </c>
      <c r="G68" s="154">
        <f t="shared" si="8"/>
        <v>0</v>
      </c>
      <c r="H68" s="154">
        <f t="shared" si="8"/>
        <v>0</v>
      </c>
      <c r="I68" s="154">
        <f t="shared" si="8"/>
        <v>0</v>
      </c>
    </row>
    <row r="69" spans="2:9" ht="15" customHeight="1" x14ac:dyDescent="0.3">
      <c r="B69" s="158">
        <v>8</v>
      </c>
      <c r="C69" s="136" t="s">
        <v>69</v>
      </c>
      <c r="D69" s="154">
        <f t="shared" si="8"/>
        <v>1</v>
      </c>
      <c r="E69" s="154">
        <f t="shared" si="8"/>
        <v>0</v>
      </c>
      <c r="F69" s="154">
        <f t="shared" si="8"/>
        <v>0</v>
      </c>
      <c r="G69" s="154">
        <f t="shared" si="8"/>
        <v>1</v>
      </c>
      <c r="H69" s="154">
        <f t="shared" si="8"/>
        <v>0</v>
      </c>
      <c r="I69" s="154">
        <f t="shared" si="8"/>
        <v>1</v>
      </c>
    </row>
    <row r="70" spans="2:9" ht="15" customHeight="1" x14ac:dyDescent="0.3">
      <c r="B70" s="158">
        <v>9</v>
      </c>
      <c r="C70" s="159" t="s">
        <v>70</v>
      </c>
      <c r="D70" s="154">
        <f t="shared" si="8"/>
        <v>3</v>
      </c>
      <c r="E70" s="154">
        <f t="shared" si="8"/>
        <v>0</v>
      </c>
      <c r="F70" s="154">
        <f t="shared" si="8"/>
        <v>0</v>
      </c>
      <c r="G70" s="154">
        <f t="shared" si="8"/>
        <v>3</v>
      </c>
      <c r="H70" s="154">
        <f t="shared" si="8"/>
        <v>0</v>
      </c>
      <c r="I70" s="154">
        <f t="shared" si="8"/>
        <v>3</v>
      </c>
    </row>
    <row r="71" spans="2:9" ht="15.75" customHeight="1" thickBot="1" x14ac:dyDescent="0.35">
      <c r="B71" s="160">
        <v>10</v>
      </c>
      <c r="C71" s="139" t="s">
        <v>71</v>
      </c>
      <c r="D71" s="154">
        <f t="shared" si="8"/>
        <v>1</v>
      </c>
      <c r="E71" s="154">
        <f t="shared" si="8"/>
        <v>0</v>
      </c>
      <c r="F71" s="154">
        <f t="shared" si="8"/>
        <v>1</v>
      </c>
      <c r="G71" s="154">
        <f t="shared" si="8"/>
        <v>2</v>
      </c>
      <c r="H71" s="154">
        <f t="shared" si="8"/>
        <v>0</v>
      </c>
      <c r="I71" s="154">
        <f t="shared" si="8"/>
        <v>2</v>
      </c>
    </row>
    <row r="72" spans="2:9" ht="18" customHeight="1" thickBot="1" x14ac:dyDescent="0.35">
      <c r="B72" s="295" t="s">
        <v>9</v>
      </c>
      <c r="C72" s="296"/>
      <c r="D72" s="143">
        <f t="shared" ref="D72:I72" si="9">SUM(D62:D71)</f>
        <v>30</v>
      </c>
      <c r="E72" s="143">
        <f t="shared" si="9"/>
        <v>1</v>
      </c>
      <c r="F72" s="143">
        <f t="shared" si="9"/>
        <v>1</v>
      </c>
      <c r="G72" s="143">
        <f t="shared" si="9"/>
        <v>29</v>
      </c>
      <c r="H72" s="143">
        <f t="shared" si="9"/>
        <v>3</v>
      </c>
      <c r="I72" s="143">
        <f t="shared" si="9"/>
        <v>32</v>
      </c>
    </row>
  </sheetData>
  <mergeCells count="14">
    <mergeCell ref="B72:C72"/>
    <mergeCell ref="B39:C39"/>
    <mergeCell ref="B41:I41"/>
    <mergeCell ref="B43:I43"/>
    <mergeCell ref="B55:C55"/>
    <mergeCell ref="B58:I58"/>
    <mergeCell ref="B60:I60"/>
    <mergeCell ref="B25:I25"/>
    <mergeCell ref="B27:I27"/>
    <mergeCell ref="B6:I6"/>
    <mergeCell ref="B7:I7"/>
    <mergeCell ref="B8:I8"/>
    <mergeCell ref="B10:I10"/>
    <mergeCell ref="B22:C22"/>
  </mergeCells>
  <pageMargins left="0.7" right="0.7" top="0.75" bottom="0.75" header="0.3" footer="0.3"/>
  <pageSetup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84CE4-6664-4E14-ACBC-75B30B486E2A}">
  <dimension ref="A4:AD61"/>
  <sheetViews>
    <sheetView topLeftCell="A55" workbookViewId="0">
      <selection activeCell="A63" sqref="A63:XFD72"/>
    </sheetView>
  </sheetViews>
  <sheetFormatPr baseColWidth="10" defaultRowHeight="14.4" x14ac:dyDescent="0.3"/>
  <cols>
    <col min="1" max="1" width="3.6640625" customWidth="1"/>
    <col min="2" max="2" width="26.6640625" customWidth="1"/>
    <col min="3" max="3" width="8.33203125" customWidth="1"/>
    <col min="4" max="4" width="9.44140625" customWidth="1"/>
    <col min="5" max="5" width="6.33203125" customWidth="1"/>
    <col min="6" max="6" width="9.5546875" customWidth="1"/>
    <col min="7" max="7" width="8.33203125" customWidth="1"/>
    <col min="8" max="8" width="8.6640625" customWidth="1"/>
    <col min="9" max="9" width="7.6640625" customWidth="1"/>
    <col min="10" max="10" width="9.5546875" customWidth="1"/>
    <col min="11" max="11" width="8.88671875" customWidth="1"/>
    <col min="12" max="12" width="9.664062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7.88671875" customWidth="1"/>
    <col min="22" max="22" width="8.44140625" customWidth="1"/>
    <col min="23" max="23" width="11.6640625" bestFit="1" customWidth="1"/>
    <col min="24" max="24" width="7.21875" customWidth="1"/>
    <col min="25" max="25" width="5.5546875" customWidth="1"/>
    <col min="26" max="26" width="9.5546875" customWidth="1"/>
    <col min="27" max="27" width="10.6640625" customWidth="1"/>
    <col min="28" max="29" width="6.6640625" customWidth="1"/>
    <col min="30" max="30" width="11.6640625" bestFit="1" customWidth="1"/>
  </cols>
  <sheetData>
    <row r="4" spans="1:30" ht="15.6" x14ac:dyDescent="0.3">
      <c r="B4" s="297" t="s">
        <v>76</v>
      </c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97"/>
      <c r="Y4" s="297"/>
      <c r="Z4" s="297"/>
      <c r="AA4" s="297"/>
      <c r="AB4" s="297"/>
      <c r="AC4" s="297"/>
      <c r="AD4" s="297"/>
    </row>
    <row r="5" spans="1:30" ht="18" x14ac:dyDescent="0.35">
      <c r="B5" s="298" t="s">
        <v>77</v>
      </c>
      <c r="C5" s="298"/>
      <c r="D5" s="172" t="s">
        <v>78</v>
      </c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</row>
    <row r="6" spans="1:30" ht="28.8" x14ac:dyDescent="0.3">
      <c r="A6" s="170"/>
      <c r="B6" s="173" t="s">
        <v>4</v>
      </c>
      <c r="C6" s="174" t="s">
        <v>79</v>
      </c>
      <c r="D6" s="175" t="s">
        <v>59</v>
      </c>
      <c r="E6" s="176" t="s">
        <v>60</v>
      </c>
      <c r="F6" s="177" t="s">
        <v>80</v>
      </c>
      <c r="G6" s="178" t="s">
        <v>81</v>
      </c>
      <c r="H6" s="175" t="s">
        <v>59</v>
      </c>
      <c r="I6" s="176" t="s">
        <v>60</v>
      </c>
      <c r="J6" s="179" t="s">
        <v>80</v>
      </c>
      <c r="K6" s="174" t="s">
        <v>82</v>
      </c>
      <c r="L6" s="175" t="s">
        <v>59</v>
      </c>
      <c r="M6" s="176" t="s">
        <v>60</v>
      </c>
      <c r="N6" s="177" t="s">
        <v>80</v>
      </c>
      <c r="O6" s="174" t="s">
        <v>83</v>
      </c>
      <c r="P6" s="175" t="s">
        <v>59</v>
      </c>
      <c r="Q6" s="176" t="s">
        <v>60</v>
      </c>
      <c r="R6" s="177" t="s">
        <v>80</v>
      </c>
      <c r="S6" s="174" t="s">
        <v>84</v>
      </c>
      <c r="T6" s="175" t="s">
        <v>59</v>
      </c>
      <c r="U6" s="176" t="s">
        <v>60</v>
      </c>
      <c r="V6" s="177" t="s">
        <v>80</v>
      </c>
      <c r="W6" s="174" t="s">
        <v>85</v>
      </c>
      <c r="X6" s="175" t="s">
        <v>59</v>
      </c>
      <c r="Y6" s="176" t="s">
        <v>60</v>
      </c>
      <c r="Z6" s="177" t="s">
        <v>80</v>
      </c>
      <c r="AA6" s="174" t="s">
        <v>86</v>
      </c>
      <c r="AB6" s="175" t="s">
        <v>59</v>
      </c>
      <c r="AC6" s="176" t="s">
        <v>60</v>
      </c>
      <c r="AD6" s="177" t="s">
        <v>80</v>
      </c>
    </row>
    <row r="7" spans="1:30" ht="15.6" x14ac:dyDescent="0.3">
      <c r="A7" s="180">
        <v>1</v>
      </c>
      <c r="B7" s="181" t="s">
        <v>87</v>
      </c>
      <c r="C7" s="182">
        <v>124</v>
      </c>
      <c r="D7" s="182">
        <v>111</v>
      </c>
      <c r="E7" s="182">
        <v>13</v>
      </c>
      <c r="F7" s="182">
        <v>124</v>
      </c>
      <c r="G7" s="182">
        <v>23</v>
      </c>
      <c r="H7" s="182">
        <v>21</v>
      </c>
      <c r="I7" s="182">
        <v>2</v>
      </c>
      <c r="J7" s="182">
        <v>23</v>
      </c>
      <c r="K7" s="182">
        <v>33</v>
      </c>
      <c r="L7" s="182">
        <v>26</v>
      </c>
      <c r="M7" s="182">
        <v>7</v>
      </c>
      <c r="N7" s="182">
        <v>33</v>
      </c>
      <c r="O7" s="182">
        <v>18</v>
      </c>
      <c r="P7" s="182">
        <v>15</v>
      </c>
      <c r="Q7" s="182">
        <v>3</v>
      </c>
      <c r="R7" s="182">
        <v>18</v>
      </c>
      <c r="S7" s="182">
        <v>2</v>
      </c>
      <c r="T7" s="182">
        <v>8</v>
      </c>
      <c r="U7" s="182">
        <v>0</v>
      </c>
      <c r="V7" s="182">
        <v>7</v>
      </c>
      <c r="W7" s="182">
        <v>1</v>
      </c>
      <c r="X7" s="182">
        <v>8</v>
      </c>
      <c r="Y7" s="182">
        <v>0</v>
      </c>
      <c r="Z7" s="182">
        <v>8</v>
      </c>
      <c r="AA7" s="182">
        <v>2</v>
      </c>
      <c r="AB7" s="182">
        <v>20</v>
      </c>
      <c r="AC7" s="182">
        <v>8</v>
      </c>
      <c r="AD7" s="182">
        <v>28</v>
      </c>
    </row>
    <row r="8" spans="1:30" ht="15.6" x14ac:dyDescent="0.3">
      <c r="A8" s="180">
        <v>2</v>
      </c>
      <c r="B8" s="181" t="s">
        <v>88</v>
      </c>
      <c r="C8" s="182">
        <v>99</v>
      </c>
      <c r="D8" s="182">
        <v>77</v>
      </c>
      <c r="E8" s="182">
        <v>22</v>
      </c>
      <c r="F8" s="182">
        <v>99</v>
      </c>
      <c r="G8" s="182">
        <v>48</v>
      </c>
      <c r="H8" s="182">
        <v>34</v>
      </c>
      <c r="I8" s="182">
        <v>14</v>
      </c>
      <c r="J8" s="182">
        <v>48</v>
      </c>
      <c r="K8" s="182">
        <v>96</v>
      </c>
      <c r="L8" s="182">
        <v>74</v>
      </c>
      <c r="M8" s="182">
        <v>22</v>
      </c>
      <c r="N8" s="182">
        <v>96</v>
      </c>
      <c r="O8" s="182">
        <v>5</v>
      </c>
      <c r="P8" s="182">
        <v>5</v>
      </c>
      <c r="Q8" s="182">
        <v>0</v>
      </c>
      <c r="R8" s="182">
        <v>4</v>
      </c>
      <c r="S8" s="182">
        <v>10</v>
      </c>
      <c r="T8" s="182">
        <v>19</v>
      </c>
      <c r="U8" s="182">
        <v>7</v>
      </c>
      <c r="V8" s="182">
        <v>26</v>
      </c>
      <c r="W8" s="182">
        <v>4</v>
      </c>
      <c r="X8" s="182">
        <v>10</v>
      </c>
      <c r="Y8" s="182">
        <v>2</v>
      </c>
      <c r="Z8" s="182">
        <v>10</v>
      </c>
      <c r="AA8" s="182">
        <v>1</v>
      </c>
      <c r="AB8" s="182">
        <v>17</v>
      </c>
      <c r="AC8" s="182">
        <v>3</v>
      </c>
      <c r="AD8" s="182">
        <v>20</v>
      </c>
    </row>
    <row r="9" spans="1:30" ht="15.6" x14ac:dyDescent="0.3">
      <c r="A9" s="180">
        <v>3</v>
      </c>
      <c r="B9" s="181" t="s">
        <v>89</v>
      </c>
      <c r="C9" s="182">
        <v>145</v>
      </c>
      <c r="D9" s="182">
        <v>126</v>
      </c>
      <c r="E9" s="182">
        <v>19</v>
      </c>
      <c r="F9" s="182">
        <v>145</v>
      </c>
      <c r="G9" s="182">
        <v>100</v>
      </c>
      <c r="H9" s="182">
        <v>92</v>
      </c>
      <c r="I9" s="182">
        <v>8</v>
      </c>
      <c r="J9" s="182">
        <v>100</v>
      </c>
      <c r="K9" s="182">
        <v>97</v>
      </c>
      <c r="L9" s="182">
        <v>84</v>
      </c>
      <c r="M9" s="182">
        <v>13</v>
      </c>
      <c r="N9" s="182">
        <v>97</v>
      </c>
      <c r="O9" s="182">
        <v>79</v>
      </c>
      <c r="P9" s="182">
        <v>67</v>
      </c>
      <c r="Q9" s="182">
        <v>12</v>
      </c>
      <c r="R9" s="182">
        <v>79</v>
      </c>
      <c r="S9" s="182">
        <v>21</v>
      </c>
      <c r="T9" s="182">
        <v>61</v>
      </c>
      <c r="U9" s="182">
        <v>13</v>
      </c>
      <c r="V9" s="182">
        <v>74</v>
      </c>
      <c r="W9" s="182">
        <v>23</v>
      </c>
      <c r="X9" s="182">
        <v>46</v>
      </c>
      <c r="Y9" s="182">
        <v>7</v>
      </c>
      <c r="Z9" s="182">
        <v>53</v>
      </c>
      <c r="AA9" s="182">
        <v>0</v>
      </c>
      <c r="AB9" s="182">
        <v>0</v>
      </c>
      <c r="AC9" s="182">
        <v>0</v>
      </c>
      <c r="AD9" s="182">
        <v>0</v>
      </c>
    </row>
    <row r="10" spans="1:30" ht="15.6" x14ac:dyDescent="0.3">
      <c r="A10" s="180">
        <v>4</v>
      </c>
      <c r="B10" s="181" t="s">
        <v>90</v>
      </c>
      <c r="C10" s="182">
        <v>192</v>
      </c>
      <c r="D10" s="182">
        <v>177</v>
      </c>
      <c r="E10" s="182">
        <v>15</v>
      </c>
      <c r="F10" s="182">
        <v>192</v>
      </c>
      <c r="G10" s="182">
        <v>46</v>
      </c>
      <c r="H10" s="182">
        <v>46</v>
      </c>
      <c r="I10" s="182">
        <v>0</v>
      </c>
      <c r="J10" s="182">
        <v>46</v>
      </c>
      <c r="K10" s="182">
        <v>149</v>
      </c>
      <c r="L10" s="182">
        <v>137</v>
      </c>
      <c r="M10" s="182">
        <v>12</v>
      </c>
      <c r="N10" s="182">
        <v>149</v>
      </c>
      <c r="O10" s="182">
        <v>8</v>
      </c>
      <c r="P10" s="182">
        <v>7</v>
      </c>
      <c r="Q10" s="182">
        <v>1</v>
      </c>
      <c r="R10" s="182">
        <v>8</v>
      </c>
      <c r="S10" s="182">
        <v>7</v>
      </c>
      <c r="T10" s="182">
        <v>21</v>
      </c>
      <c r="U10" s="182">
        <v>1</v>
      </c>
      <c r="V10" s="182">
        <v>22</v>
      </c>
      <c r="W10" s="182">
        <v>4</v>
      </c>
      <c r="X10" s="182">
        <v>14</v>
      </c>
      <c r="Y10" s="182">
        <v>3</v>
      </c>
      <c r="Z10" s="182">
        <v>17</v>
      </c>
      <c r="AA10" s="182">
        <v>8</v>
      </c>
      <c r="AB10" s="182">
        <v>41</v>
      </c>
      <c r="AC10" s="182">
        <v>4</v>
      </c>
      <c r="AD10" s="182">
        <v>45</v>
      </c>
    </row>
    <row r="11" spans="1:30" ht="15.6" x14ac:dyDescent="0.3">
      <c r="A11" s="180">
        <v>5</v>
      </c>
      <c r="B11" s="181" t="s">
        <v>91</v>
      </c>
      <c r="C11" s="182">
        <v>72</v>
      </c>
      <c r="D11" s="182">
        <v>62</v>
      </c>
      <c r="E11" s="182">
        <v>10</v>
      </c>
      <c r="F11" s="182">
        <v>72</v>
      </c>
      <c r="G11" s="182">
        <v>13</v>
      </c>
      <c r="H11" s="182">
        <v>13</v>
      </c>
      <c r="I11" s="182">
        <v>0</v>
      </c>
      <c r="J11" s="182">
        <v>13</v>
      </c>
      <c r="K11" s="182">
        <v>35</v>
      </c>
      <c r="L11" s="182">
        <v>27</v>
      </c>
      <c r="M11" s="182">
        <v>8</v>
      </c>
      <c r="N11" s="182">
        <v>35</v>
      </c>
      <c r="O11" s="182">
        <v>11</v>
      </c>
      <c r="P11" s="182">
        <v>8</v>
      </c>
      <c r="Q11" s="182">
        <v>3</v>
      </c>
      <c r="R11" s="182">
        <v>11</v>
      </c>
      <c r="S11" s="182">
        <v>2</v>
      </c>
      <c r="T11" s="182">
        <v>10</v>
      </c>
      <c r="U11" s="182">
        <v>2</v>
      </c>
      <c r="V11" s="182">
        <v>12</v>
      </c>
      <c r="W11" s="182">
        <v>1</v>
      </c>
      <c r="X11" s="182">
        <v>4</v>
      </c>
      <c r="Y11" s="182">
        <v>1</v>
      </c>
      <c r="Z11" s="182">
        <v>5</v>
      </c>
      <c r="AA11" s="182">
        <v>3</v>
      </c>
      <c r="AB11" s="182">
        <v>30</v>
      </c>
      <c r="AC11" s="182">
        <v>7</v>
      </c>
      <c r="AD11" s="182">
        <v>37</v>
      </c>
    </row>
    <row r="12" spans="1:30" ht="15.6" x14ac:dyDescent="0.3">
      <c r="A12" s="180">
        <v>6</v>
      </c>
      <c r="B12" s="181" t="s">
        <v>92</v>
      </c>
      <c r="C12" s="182">
        <v>8</v>
      </c>
      <c r="D12" s="182">
        <v>6</v>
      </c>
      <c r="E12" s="182">
        <v>2</v>
      </c>
      <c r="F12" s="182">
        <v>8</v>
      </c>
      <c r="G12" s="182">
        <v>3</v>
      </c>
      <c r="H12" s="182">
        <v>2</v>
      </c>
      <c r="I12" s="182">
        <v>1</v>
      </c>
      <c r="J12" s="182">
        <v>3</v>
      </c>
      <c r="K12" s="182">
        <v>0</v>
      </c>
      <c r="L12" s="182">
        <v>0</v>
      </c>
      <c r="M12" s="182">
        <v>0</v>
      </c>
      <c r="N12" s="182">
        <v>0</v>
      </c>
      <c r="O12" s="182">
        <v>0</v>
      </c>
      <c r="P12" s="182">
        <v>0</v>
      </c>
      <c r="Q12" s="182">
        <v>0</v>
      </c>
      <c r="R12" s="182">
        <v>0</v>
      </c>
      <c r="S12" s="182">
        <v>0</v>
      </c>
      <c r="T12" s="182">
        <v>0</v>
      </c>
      <c r="U12" s="182">
        <v>0</v>
      </c>
      <c r="V12" s="182">
        <v>0</v>
      </c>
      <c r="W12" s="182">
        <v>0</v>
      </c>
      <c r="X12" s="182">
        <v>0</v>
      </c>
      <c r="Y12" s="182">
        <v>0</v>
      </c>
      <c r="Z12" s="182">
        <v>0</v>
      </c>
      <c r="AA12" s="182">
        <v>0</v>
      </c>
      <c r="AB12" s="182">
        <v>0</v>
      </c>
      <c r="AC12" s="182">
        <v>0</v>
      </c>
      <c r="AD12" s="182">
        <v>0</v>
      </c>
    </row>
    <row r="13" spans="1:30" ht="15.6" x14ac:dyDescent="0.3">
      <c r="A13" s="180">
        <v>7</v>
      </c>
      <c r="B13" s="181" t="s">
        <v>93</v>
      </c>
      <c r="C13" s="182">
        <v>89</v>
      </c>
      <c r="D13" s="182">
        <v>81</v>
      </c>
      <c r="E13" s="182">
        <v>8</v>
      </c>
      <c r="F13" s="182">
        <v>89</v>
      </c>
      <c r="G13" s="182">
        <v>9</v>
      </c>
      <c r="H13" s="182">
        <v>7</v>
      </c>
      <c r="I13" s="182">
        <v>2</v>
      </c>
      <c r="J13" s="182">
        <v>9</v>
      </c>
      <c r="K13" s="182">
        <v>38</v>
      </c>
      <c r="L13" s="182">
        <v>33</v>
      </c>
      <c r="M13" s="182">
        <v>5</v>
      </c>
      <c r="N13" s="182">
        <v>38</v>
      </c>
      <c r="O13" s="182">
        <v>25</v>
      </c>
      <c r="P13" s="182">
        <v>24</v>
      </c>
      <c r="Q13" s="182">
        <v>1</v>
      </c>
      <c r="R13" s="182">
        <v>25</v>
      </c>
      <c r="S13" s="182">
        <v>8</v>
      </c>
      <c r="T13" s="182">
        <v>17</v>
      </c>
      <c r="U13" s="182">
        <v>0</v>
      </c>
      <c r="V13" s="182">
        <v>17</v>
      </c>
      <c r="W13" s="182">
        <v>0</v>
      </c>
      <c r="X13" s="182">
        <v>0</v>
      </c>
      <c r="Y13" s="182">
        <v>0</v>
      </c>
      <c r="Z13" s="182">
        <v>0</v>
      </c>
      <c r="AA13" s="182">
        <v>1</v>
      </c>
      <c r="AB13" s="182">
        <v>15</v>
      </c>
      <c r="AC13" s="182">
        <v>3</v>
      </c>
      <c r="AD13" s="182">
        <v>18</v>
      </c>
    </row>
    <row r="14" spans="1:30" ht="15.6" x14ac:dyDescent="0.3">
      <c r="A14" s="180">
        <v>8</v>
      </c>
      <c r="B14" s="181" t="s">
        <v>94</v>
      </c>
      <c r="C14" s="182">
        <v>118</v>
      </c>
      <c r="D14" s="182">
        <v>103</v>
      </c>
      <c r="E14" s="182">
        <v>15</v>
      </c>
      <c r="F14" s="182">
        <v>118</v>
      </c>
      <c r="G14" s="182">
        <v>33</v>
      </c>
      <c r="H14" s="182">
        <v>31</v>
      </c>
      <c r="I14" s="182">
        <v>2</v>
      </c>
      <c r="J14" s="182">
        <v>33</v>
      </c>
      <c r="K14" s="182">
        <v>96</v>
      </c>
      <c r="L14" s="182">
        <v>83</v>
      </c>
      <c r="M14" s="182">
        <v>35</v>
      </c>
      <c r="N14" s="182">
        <v>118</v>
      </c>
      <c r="O14" s="182">
        <v>68</v>
      </c>
      <c r="P14" s="182">
        <v>59</v>
      </c>
      <c r="Q14" s="182">
        <v>9</v>
      </c>
      <c r="R14" s="182">
        <v>68</v>
      </c>
      <c r="S14" s="182">
        <v>5</v>
      </c>
      <c r="T14" s="182">
        <v>18</v>
      </c>
      <c r="U14" s="182">
        <v>1</v>
      </c>
      <c r="V14" s="182">
        <v>19</v>
      </c>
      <c r="W14" s="182">
        <v>3</v>
      </c>
      <c r="X14" s="182">
        <v>13</v>
      </c>
      <c r="Y14" s="182">
        <v>1</v>
      </c>
      <c r="Z14" s="182">
        <v>14</v>
      </c>
      <c r="AA14" s="182">
        <v>7</v>
      </c>
      <c r="AB14" s="182">
        <v>51</v>
      </c>
      <c r="AC14" s="182">
        <v>13</v>
      </c>
      <c r="AD14" s="182">
        <v>64</v>
      </c>
    </row>
    <row r="15" spans="1:30" ht="15.6" x14ac:dyDescent="0.3">
      <c r="A15" s="180">
        <v>9</v>
      </c>
      <c r="B15" s="181" t="s">
        <v>95</v>
      </c>
      <c r="C15" s="182">
        <v>232</v>
      </c>
      <c r="D15" s="182">
        <v>198</v>
      </c>
      <c r="E15" s="182">
        <v>27</v>
      </c>
      <c r="F15" s="182">
        <v>225</v>
      </c>
      <c r="G15" s="182">
        <v>13</v>
      </c>
      <c r="H15" s="182">
        <v>13</v>
      </c>
      <c r="I15" s="182">
        <v>0</v>
      </c>
      <c r="J15" s="182">
        <v>13</v>
      </c>
      <c r="K15" s="182">
        <v>128</v>
      </c>
      <c r="L15" s="182">
        <v>113</v>
      </c>
      <c r="M15" s="182">
        <v>13</v>
      </c>
      <c r="N15" s="182">
        <v>126</v>
      </c>
      <c r="O15" s="182">
        <v>9</v>
      </c>
      <c r="P15" s="182">
        <v>9</v>
      </c>
      <c r="Q15" s="182">
        <v>0</v>
      </c>
      <c r="R15" s="182">
        <v>9</v>
      </c>
      <c r="S15" s="182">
        <v>1</v>
      </c>
      <c r="T15" s="182">
        <v>2</v>
      </c>
      <c r="U15" s="182">
        <v>0</v>
      </c>
      <c r="V15" s="182">
        <v>2</v>
      </c>
      <c r="W15" s="182">
        <v>0</v>
      </c>
      <c r="X15" s="182">
        <v>0</v>
      </c>
      <c r="Y15" s="182">
        <v>0</v>
      </c>
      <c r="Z15" s="182">
        <v>0</v>
      </c>
      <c r="AA15" s="182">
        <v>2</v>
      </c>
      <c r="AB15" s="182">
        <v>16</v>
      </c>
      <c r="AC15" s="182">
        <v>4</v>
      </c>
      <c r="AD15" s="182">
        <v>20</v>
      </c>
    </row>
    <row r="16" spans="1:30" ht="15.6" x14ac:dyDescent="0.3">
      <c r="A16" s="180">
        <v>10</v>
      </c>
      <c r="B16" s="181" t="s">
        <v>96</v>
      </c>
      <c r="C16" s="182">
        <v>149</v>
      </c>
      <c r="D16" s="182">
        <v>131</v>
      </c>
      <c r="E16" s="182">
        <v>18</v>
      </c>
      <c r="F16" s="182">
        <v>149</v>
      </c>
      <c r="G16" s="182">
        <v>19</v>
      </c>
      <c r="H16" s="182">
        <v>17</v>
      </c>
      <c r="I16" s="182">
        <v>2</v>
      </c>
      <c r="J16" s="182">
        <v>19</v>
      </c>
      <c r="K16" s="182">
        <v>109</v>
      </c>
      <c r="L16" s="182">
        <v>93</v>
      </c>
      <c r="M16" s="182">
        <v>16</v>
      </c>
      <c r="N16" s="182">
        <v>109</v>
      </c>
      <c r="O16" s="182">
        <v>54</v>
      </c>
      <c r="P16" s="182">
        <v>51</v>
      </c>
      <c r="Q16" s="182">
        <v>3</v>
      </c>
      <c r="R16" s="182">
        <v>54</v>
      </c>
      <c r="S16" s="182">
        <v>6</v>
      </c>
      <c r="T16" s="182">
        <v>23</v>
      </c>
      <c r="U16" s="182">
        <v>2</v>
      </c>
      <c r="V16" s="182">
        <v>25</v>
      </c>
      <c r="W16" s="182">
        <v>0</v>
      </c>
      <c r="X16" s="182">
        <v>0</v>
      </c>
      <c r="Y16" s="182">
        <v>0</v>
      </c>
      <c r="Z16" s="182">
        <v>0</v>
      </c>
      <c r="AA16" s="182">
        <v>5</v>
      </c>
      <c r="AB16" s="182">
        <v>54</v>
      </c>
      <c r="AC16" s="182">
        <v>9</v>
      </c>
      <c r="AD16" s="182">
        <v>63</v>
      </c>
    </row>
    <row r="17" spans="1:30" s="185" customFormat="1" ht="18" x14ac:dyDescent="0.35">
      <c r="A17" s="183"/>
      <c r="B17" s="183" t="s">
        <v>9</v>
      </c>
      <c r="C17" s="184">
        <v>1228</v>
      </c>
      <c r="D17" s="184">
        <v>1072</v>
      </c>
      <c r="E17" s="184">
        <v>149</v>
      </c>
      <c r="F17" s="184">
        <v>1221</v>
      </c>
      <c r="G17" s="184">
        <v>307</v>
      </c>
      <c r="H17" s="184">
        <v>276</v>
      </c>
      <c r="I17" s="184">
        <v>31</v>
      </c>
      <c r="J17" s="184">
        <v>307</v>
      </c>
      <c r="K17" s="184">
        <v>781</v>
      </c>
      <c r="L17" s="184">
        <v>670</v>
      </c>
      <c r="M17" s="184">
        <v>131</v>
      </c>
      <c r="N17" s="184">
        <v>801</v>
      </c>
      <c r="O17" s="184">
        <v>277</v>
      </c>
      <c r="P17" s="184">
        <v>245</v>
      </c>
      <c r="Q17" s="184">
        <v>32</v>
      </c>
      <c r="R17" s="184">
        <v>276</v>
      </c>
      <c r="S17" s="184">
        <v>62</v>
      </c>
      <c r="T17" s="184">
        <v>179</v>
      </c>
      <c r="U17" s="184">
        <v>26</v>
      </c>
      <c r="V17" s="184">
        <v>204</v>
      </c>
      <c r="W17" s="184">
        <v>36</v>
      </c>
      <c r="X17" s="184">
        <v>95</v>
      </c>
      <c r="Y17" s="184">
        <v>14</v>
      </c>
      <c r="Z17" s="184">
        <v>107</v>
      </c>
      <c r="AA17" s="184">
        <v>29</v>
      </c>
      <c r="AB17" s="184">
        <v>244</v>
      </c>
      <c r="AC17" s="184">
        <v>51</v>
      </c>
      <c r="AD17" s="184">
        <v>295</v>
      </c>
    </row>
    <row r="19" spans="1:30" ht="18" x14ac:dyDescent="0.35">
      <c r="B19" s="298" t="s">
        <v>102</v>
      </c>
      <c r="C19" s="298"/>
      <c r="D19" s="172" t="s">
        <v>78</v>
      </c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</row>
    <row r="20" spans="1:30" ht="28.8" x14ac:dyDescent="0.3">
      <c r="A20" s="170" t="s">
        <v>103</v>
      </c>
      <c r="B20" s="187" t="s">
        <v>98</v>
      </c>
      <c r="C20" s="174" t="s">
        <v>79</v>
      </c>
      <c r="D20" s="175" t="s">
        <v>59</v>
      </c>
      <c r="E20" s="176" t="s">
        <v>60</v>
      </c>
      <c r="F20" s="177" t="s">
        <v>80</v>
      </c>
      <c r="G20" s="178" t="s">
        <v>81</v>
      </c>
      <c r="H20" s="175" t="s">
        <v>59</v>
      </c>
      <c r="I20" s="176" t="s">
        <v>60</v>
      </c>
      <c r="J20" s="179" t="s">
        <v>80</v>
      </c>
      <c r="K20" s="174" t="s">
        <v>82</v>
      </c>
      <c r="L20" s="175" t="s">
        <v>59</v>
      </c>
      <c r="M20" s="176" t="s">
        <v>60</v>
      </c>
      <c r="N20" s="177" t="s">
        <v>80</v>
      </c>
      <c r="O20" s="174" t="s">
        <v>83</v>
      </c>
      <c r="P20" s="175" t="s">
        <v>59</v>
      </c>
      <c r="Q20" s="176" t="s">
        <v>60</v>
      </c>
      <c r="R20" s="177" t="s">
        <v>80</v>
      </c>
      <c r="S20" s="174" t="s">
        <v>84</v>
      </c>
      <c r="T20" s="175" t="s">
        <v>59</v>
      </c>
      <c r="U20" s="176" t="s">
        <v>60</v>
      </c>
      <c r="V20" s="177" t="s">
        <v>80</v>
      </c>
      <c r="W20" s="174" t="s">
        <v>85</v>
      </c>
      <c r="X20" s="175" t="s">
        <v>59</v>
      </c>
      <c r="Y20" s="176" t="s">
        <v>60</v>
      </c>
      <c r="Z20" s="177" t="s">
        <v>80</v>
      </c>
      <c r="AA20" s="174" t="s">
        <v>86</v>
      </c>
      <c r="AB20" s="175" t="s">
        <v>59</v>
      </c>
      <c r="AC20" s="176" t="s">
        <v>60</v>
      </c>
      <c r="AD20" s="177" t="s">
        <v>80</v>
      </c>
    </row>
    <row r="21" spans="1:30" ht="15.6" x14ac:dyDescent="0.3">
      <c r="A21" s="180">
        <v>1</v>
      </c>
      <c r="B21" s="181" t="s">
        <v>87</v>
      </c>
      <c r="C21" s="170">
        <v>198</v>
      </c>
      <c r="D21" s="170">
        <v>179</v>
      </c>
      <c r="E21" s="170">
        <v>18</v>
      </c>
      <c r="F21" s="170">
        <v>197</v>
      </c>
      <c r="G21" s="170">
        <v>83</v>
      </c>
      <c r="H21" s="170">
        <v>70</v>
      </c>
      <c r="I21" s="170">
        <v>13</v>
      </c>
      <c r="J21" s="170">
        <v>83</v>
      </c>
      <c r="K21" s="170">
        <v>119</v>
      </c>
      <c r="L21" s="170">
        <v>40</v>
      </c>
      <c r="M21" s="170">
        <v>9</v>
      </c>
      <c r="N21" s="170">
        <v>49</v>
      </c>
      <c r="O21" s="170">
        <v>1</v>
      </c>
      <c r="P21" s="170">
        <v>1</v>
      </c>
      <c r="Q21" s="170">
        <v>2</v>
      </c>
      <c r="R21" s="170">
        <v>3</v>
      </c>
      <c r="S21" s="170">
        <v>0</v>
      </c>
      <c r="T21" s="170">
        <v>0</v>
      </c>
      <c r="U21" s="170">
        <v>0</v>
      </c>
      <c r="V21" s="170">
        <v>0</v>
      </c>
      <c r="W21" s="170">
        <v>0</v>
      </c>
      <c r="X21" s="170">
        <v>0</v>
      </c>
      <c r="Y21" s="170">
        <v>0</v>
      </c>
      <c r="Z21" s="170">
        <v>0</v>
      </c>
      <c r="AA21" s="170">
        <v>2</v>
      </c>
      <c r="AB21" s="170">
        <v>29</v>
      </c>
      <c r="AC21" s="170">
        <v>4</v>
      </c>
      <c r="AD21" s="170">
        <v>33</v>
      </c>
    </row>
    <row r="22" spans="1:30" ht="15.6" x14ac:dyDescent="0.3">
      <c r="A22" s="180">
        <v>2</v>
      </c>
      <c r="B22" s="181" t="s">
        <v>88</v>
      </c>
      <c r="C22" s="170">
        <v>122</v>
      </c>
      <c r="D22" s="170">
        <v>96</v>
      </c>
      <c r="E22" s="170">
        <v>26</v>
      </c>
      <c r="F22" s="170">
        <v>122</v>
      </c>
      <c r="G22" s="170">
        <v>37</v>
      </c>
      <c r="H22" s="170">
        <v>29</v>
      </c>
      <c r="I22" s="170">
        <v>8</v>
      </c>
      <c r="J22" s="170">
        <v>37</v>
      </c>
      <c r="K22" s="170">
        <v>113</v>
      </c>
      <c r="L22" s="170">
        <v>89</v>
      </c>
      <c r="M22" s="170">
        <v>24</v>
      </c>
      <c r="N22" s="170">
        <v>113</v>
      </c>
      <c r="O22" s="170">
        <v>9</v>
      </c>
      <c r="P22" s="170">
        <v>7</v>
      </c>
      <c r="Q22" s="170">
        <v>2</v>
      </c>
      <c r="R22" s="170">
        <v>9</v>
      </c>
      <c r="S22" s="170">
        <v>10</v>
      </c>
      <c r="T22" s="170">
        <v>36</v>
      </c>
      <c r="U22" s="170">
        <v>15</v>
      </c>
      <c r="V22" s="170">
        <v>51</v>
      </c>
      <c r="W22" s="170">
        <v>7</v>
      </c>
      <c r="X22" s="170">
        <v>42</v>
      </c>
      <c r="Y22" s="170">
        <v>10</v>
      </c>
      <c r="Z22" s="170">
        <v>52</v>
      </c>
      <c r="AA22" s="170">
        <v>0</v>
      </c>
      <c r="AB22" s="170">
        <v>0</v>
      </c>
      <c r="AC22" s="170">
        <v>0</v>
      </c>
      <c r="AD22" s="170">
        <v>0</v>
      </c>
    </row>
    <row r="23" spans="1:30" ht="15.6" x14ac:dyDescent="0.3">
      <c r="A23" s="180">
        <v>3</v>
      </c>
      <c r="B23" s="181" t="s">
        <v>89</v>
      </c>
      <c r="C23" s="170">
        <v>215</v>
      </c>
      <c r="D23" s="170">
        <v>181</v>
      </c>
      <c r="E23" s="170">
        <v>34</v>
      </c>
      <c r="F23" s="170">
        <v>215</v>
      </c>
      <c r="G23" s="170">
        <v>161</v>
      </c>
      <c r="H23" s="170">
        <v>135</v>
      </c>
      <c r="I23" s="170">
        <v>26</v>
      </c>
      <c r="J23" s="170">
        <v>161</v>
      </c>
      <c r="K23" s="170">
        <v>122</v>
      </c>
      <c r="L23" s="170">
        <v>100</v>
      </c>
      <c r="M23" s="170">
        <v>22</v>
      </c>
      <c r="N23" s="170">
        <v>122</v>
      </c>
      <c r="O23" s="170">
        <v>61</v>
      </c>
      <c r="P23" s="170">
        <v>54</v>
      </c>
      <c r="Q23" s="170">
        <v>7</v>
      </c>
      <c r="R23" s="170">
        <v>61</v>
      </c>
      <c r="S23" s="170">
        <v>20</v>
      </c>
      <c r="T23" s="170">
        <v>92</v>
      </c>
      <c r="U23" s="170">
        <v>14</v>
      </c>
      <c r="V23" s="170">
        <v>106</v>
      </c>
      <c r="W23" s="170">
        <v>13</v>
      </c>
      <c r="X23" s="170">
        <v>50</v>
      </c>
      <c r="Y23" s="170">
        <v>9</v>
      </c>
      <c r="Z23" s="170">
        <v>58</v>
      </c>
      <c r="AA23" s="170">
        <v>0</v>
      </c>
      <c r="AB23" s="170">
        <v>0</v>
      </c>
      <c r="AC23" s="170">
        <v>0</v>
      </c>
      <c r="AD23" s="170">
        <v>0</v>
      </c>
    </row>
    <row r="24" spans="1:30" ht="15.6" x14ac:dyDescent="0.3">
      <c r="A24" s="180">
        <v>4</v>
      </c>
      <c r="B24" s="181" t="s">
        <v>90</v>
      </c>
      <c r="C24" s="170">
        <v>281</v>
      </c>
      <c r="D24" s="170">
        <v>252</v>
      </c>
      <c r="E24" s="170">
        <v>29</v>
      </c>
      <c r="F24" s="170">
        <v>281</v>
      </c>
      <c r="G24" s="170">
        <v>49</v>
      </c>
      <c r="H24" s="170">
        <v>46</v>
      </c>
      <c r="I24" s="170">
        <v>3</v>
      </c>
      <c r="J24" s="170">
        <v>49</v>
      </c>
      <c r="K24" s="170">
        <v>161</v>
      </c>
      <c r="L24" s="170">
        <v>144</v>
      </c>
      <c r="M24" s="170">
        <v>17</v>
      </c>
      <c r="N24" s="170">
        <v>161</v>
      </c>
      <c r="O24" s="170">
        <v>8</v>
      </c>
      <c r="P24" s="170">
        <v>8</v>
      </c>
      <c r="Q24" s="170">
        <v>0</v>
      </c>
      <c r="R24" s="170">
        <v>8</v>
      </c>
      <c r="S24" s="170">
        <v>12</v>
      </c>
      <c r="T24" s="170">
        <v>31</v>
      </c>
      <c r="U24" s="170">
        <v>1</v>
      </c>
      <c r="V24" s="170">
        <v>32</v>
      </c>
      <c r="W24" s="170">
        <v>1</v>
      </c>
      <c r="X24" s="170">
        <v>2</v>
      </c>
      <c r="Y24" s="170">
        <v>0</v>
      </c>
      <c r="Z24" s="170">
        <v>2</v>
      </c>
      <c r="AA24" s="170">
        <v>12</v>
      </c>
      <c r="AB24" s="170">
        <v>59</v>
      </c>
      <c r="AC24" s="170">
        <v>7</v>
      </c>
      <c r="AD24" s="170">
        <v>66</v>
      </c>
    </row>
    <row r="25" spans="1:30" ht="15.6" x14ac:dyDescent="0.3">
      <c r="A25" s="180">
        <v>5</v>
      </c>
      <c r="B25" s="181" t="s">
        <v>91</v>
      </c>
      <c r="C25" s="170">
        <v>85</v>
      </c>
      <c r="D25" s="170">
        <v>70</v>
      </c>
      <c r="E25" s="170">
        <v>15</v>
      </c>
      <c r="F25" s="170">
        <v>85</v>
      </c>
      <c r="G25" s="170">
        <v>22</v>
      </c>
      <c r="H25" s="170">
        <v>20</v>
      </c>
      <c r="I25" s="170">
        <v>3</v>
      </c>
      <c r="J25" s="170">
        <v>22</v>
      </c>
      <c r="K25" s="170">
        <v>27</v>
      </c>
      <c r="L25" s="170">
        <v>20</v>
      </c>
      <c r="M25" s="170">
        <v>7</v>
      </c>
      <c r="N25" s="170">
        <v>27</v>
      </c>
      <c r="O25" s="170">
        <v>15</v>
      </c>
      <c r="P25" s="170">
        <v>13</v>
      </c>
      <c r="Q25" s="170">
        <v>2</v>
      </c>
      <c r="R25" s="170">
        <v>15</v>
      </c>
      <c r="S25" s="170">
        <v>1</v>
      </c>
      <c r="T25" s="170">
        <v>1</v>
      </c>
      <c r="U25" s="170">
        <v>1</v>
      </c>
      <c r="V25" s="170">
        <v>2</v>
      </c>
      <c r="W25" s="170">
        <v>0</v>
      </c>
      <c r="X25" s="170">
        <v>0</v>
      </c>
      <c r="Y25" s="170">
        <v>0</v>
      </c>
      <c r="Z25" s="170">
        <v>0</v>
      </c>
      <c r="AA25" s="170">
        <v>1</v>
      </c>
      <c r="AB25" s="170">
        <v>9</v>
      </c>
      <c r="AC25" s="170">
        <v>6</v>
      </c>
      <c r="AD25" s="170">
        <v>15</v>
      </c>
    </row>
    <row r="26" spans="1:30" ht="15.6" x14ac:dyDescent="0.3">
      <c r="A26" s="180">
        <v>6</v>
      </c>
      <c r="B26" s="181" t="s">
        <v>92</v>
      </c>
      <c r="C26" s="170">
        <v>36</v>
      </c>
      <c r="D26" s="170">
        <v>32</v>
      </c>
      <c r="E26" s="170">
        <v>4</v>
      </c>
      <c r="F26" s="170">
        <v>36</v>
      </c>
      <c r="G26" s="170">
        <v>3</v>
      </c>
      <c r="H26" s="170">
        <v>2</v>
      </c>
      <c r="I26" s="170">
        <v>1</v>
      </c>
      <c r="J26" s="170">
        <v>3</v>
      </c>
      <c r="K26" s="170">
        <v>17</v>
      </c>
      <c r="L26" s="170">
        <v>15</v>
      </c>
      <c r="M26" s="170">
        <v>2</v>
      </c>
      <c r="N26" s="170">
        <v>17</v>
      </c>
      <c r="O26" s="170">
        <v>6</v>
      </c>
      <c r="P26" s="170">
        <v>6</v>
      </c>
      <c r="Q26" s="170">
        <v>0</v>
      </c>
      <c r="R26" s="170">
        <v>0</v>
      </c>
      <c r="S26" s="170">
        <v>2</v>
      </c>
      <c r="T26" s="170">
        <v>4</v>
      </c>
      <c r="U26" s="170">
        <v>2</v>
      </c>
      <c r="V26" s="170">
        <v>6</v>
      </c>
      <c r="W26" s="170">
        <v>0</v>
      </c>
      <c r="X26" s="170">
        <v>0</v>
      </c>
      <c r="Y26" s="170">
        <v>0</v>
      </c>
      <c r="Z26" s="170">
        <v>0</v>
      </c>
      <c r="AA26" s="170">
        <v>1</v>
      </c>
      <c r="AB26" s="170">
        <v>6</v>
      </c>
      <c r="AC26" s="170">
        <v>1</v>
      </c>
      <c r="AD26" s="170">
        <v>7</v>
      </c>
    </row>
    <row r="27" spans="1:30" ht="15.6" x14ac:dyDescent="0.3">
      <c r="A27" s="180">
        <v>7</v>
      </c>
      <c r="B27" s="181" t="s">
        <v>93</v>
      </c>
      <c r="C27" s="170">
        <v>129</v>
      </c>
      <c r="D27" s="170">
        <v>119</v>
      </c>
      <c r="E27" s="170">
        <v>13</v>
      </c>
      <c r="F27" s="170">
        <v>132</v>
      </c>
      <c r="G27" s="170">
        <v>12</v>
      </c>
      <c r="H27" s="170">
        <v>10</v>
      </c>
      <c r="I27" s="170">
        <v>2</v>
      </c>
      <c r="J27" s="170">
        <v>12</v>
      </c>
      <c r="K27" s="170">
        <v>58</v>
      </c>
      <c r="L27" s="170">
        <v>47</v>
      </c>
      <c r="M27" s="170">
        <v>11</v>
      </c>
      <c r="N27" s="170">
        <v>58</v>
      </c>
      <c r="O27" s="170">
        <v>12</v>
      </c>
      <c r="P27" s="170">
        <v>12</v>
      </c>
      <c r="Q27" s="170">
        <v>0</v>
      </c>
      <c r="R27" s="170">
        <v>12</v>
      </c>
      <c r="S27" s="170">
        <v>6</v>
      </c>
      <c r="T27" s="170">
        <v>18</v>
      </c>
      <c r="U27" s="170">
        <v>2</v>
      </c>
      <c r="V27" s="170">
        <v>20</v>
      </c>
      <c r="W27" s="170">
        <v>0</v>
      </c>
      <c r="X27" s="170">
        <v>0</v>
      </c>
      <c r="Y27" s="170">
        <v>0</v>
      </c>
      <c r="Z27" s="170">
        <v>0</v>
      </c>
      <c r="AA27" s="170">
        <v>1</v>
      </c>
      <c r="AB27" s="170">
        <v>13</v>
      </c>
      <c r="AC27" s="170">
        <v>2</v>
      </c>
      <c r="AD27" s="170">
        <v>15</v>
      </c>
    </row>
    <row r="28" spans="1:30" ht="15.6" x14ac:dyDescent="0.3">
      <c r="A28" s="180">
        <v>8</v>
      </c>
      <c r="B28" s="181" t="s">
        <v>94</v>
      </c>
      <c r="C28" s="170">
        <v>161</v>
      </c>
      <c r="D28" s="170">
        <v>139</v>
      </c>
      <c r="E28" s="170">
        <v>22</v>
      </c>
      <c r="F28" s="170">
        <v>161</v>
      </c>
      <c r="G28" s="170">
        <v>10</v>
      </c>
      <c r="H28" s="170">
        <v>11</v>
      </c>
      <c r="I28" s="170">
        <v>1</v>
      </c>
      <c r="J28" s="170">
        <v>12</v>
      </c>
      <c r="K28" s="170">
        <v>100</v>
      </c>
      <c r="L28" s="170">
        <v>88</v>
      </c>
      <c r="M28" s="170">
        <v>6</v>
      </c>
      <c r="N28" s="170">
        <v>94</v>
      </c>
      <c r="O28" s="170">
        <v>0</v>
      </c>
      <c r="P28" s="170">
        <v>0</v>
      </c>
      <c r="Q28" s="170">
        <v>0</v>
      </c>
      <c r="R28" s="170">
        <v>0</v>
      </c>
      <c r="S28" s="170">
        <v>0</v>
      </c>
      <c r="T28" s="170">
        <v>0</v>
      </c>
      <c r="U28" s="170">
        <v>0</v>
      </c>
      <c r="V28" s="170">
        <v>0</v>
      </c>
      <c r="W28" s="170">
        <v>4</v>
      </c>
      <c r="X28" s="170">
        <v>15</v>
      </c>
      <c r="Y28" s="170">
        <v>0</v>
      </c>
      <c r="Z28" s="170">
        <v>15</v>
      </c>
      <c r="AA28" s="170">
        <v>0</v>
      </c>
      <c r="AB28" s="170">
        <v>0</v>
      </c>
      <c r="AC28" s="170">
        <v>0</v>
      </c>
      <c r="AD28" s="170">
        <v>0</v>
      </c>
    </row>
    <row r="29" spans="1:30" ht="15.6" x14ac:dyDescent="0.3">
      <c r="A29" s="180">
        <v>9</v>
      </c>
      <c r="B29" s="181" t="s">
        <v>95</v>
      </c>
      <c r="C29" s="170">
        <v>357</v>
      </c>
      <c r="D29" s="170">
        <v>342</v>
      </c>
      <c r="E29" s="170">
        <v>45</v>
      </c>
      <c r="F29" s="170">
        <v>346</v>
      </c>
      <c r="G29" s="170">
        <v>1</v>
      </c>
      <c r="H29" s="170">
        <v>1</v>
      </c>
      <c r="I29" s="170">
        <v>0</v>
      </c>
      <c r="J29" s="170">
        <v>1</v>
      </c>
      <c r="K29" s="170">
        <v>217</v>
      </c>
      <c r="L29" s="170">
        <v>185</v>
      </c>
      <c r="M29" s="170">
        <v>29</v>
      </c>
      <c r="N29" s="170">
        <v>214</v>
      </c>
      <c r="O29" s="170">
        <v>18</v>
      </c>
      <c r="P29" s="170">
        <v>17</v>
      </c>
      <c r="Q29" s="170">
        <v>1</v>
      </c>
      <c r="R29" s="170">
        <v>18</v>
      </c>
      <c r="S29" s="170">
        <v>6</v>
      </c>
      <c r="T29" s="170">
        <v>6</v>
      </c>
      <c r="U29" s="170">
        <v>0</v>
      </c>
      <c r="V29" s="170">
        <v>6</v>
      </c>
      <c r="W29" s="170">
        <v>0</v>
      </c>
      <c r="X29" s="170">
        <v>0</v>
      </c>
      <c r="Y29" s="170">
        <v>0</v>
      </c>
      <c r="Z29" s="170">
        <v>0</v>
      </c>
      <c r="AA29" s="170">
        <v>0</v>
      </c>
      <c r="AB29" s="170">
        <v>0</v>
      </c>
      <c r="AC29" s="170">
        <v>0</v>
      </c>
      <c r="AD29" s="170">
        <v>0</v>
      </c>
    </row>
    <row r="30" spans="1:30" ht="15.6" x14ac:dyDescent="0.3">
      <c r="A30" s="180">
        <v>10</v>
      </c>
      <c r="B30" s="181" t="s">
        <v>96</v>
      </c>
      <c r="C30" s="170">
        <v>149</v>
      </c>
      <c r="D30" s="170">
        <v>131</v>
      </c>
      <c r="E30" s="170">
        <v>18</v>
      </c>
      <c r="F30" s="170">
        <v>149</v>
      </c>
      <c r="G30" s="170">
        <v>19</v>
      </c>
      <c r="H30" s="170">
        <v>17</v>
      </c>
      <c r="I30" s="170">
        <v>2</v>
      </c>
      <c r="J30" s="170">
        <v>19</v>
      </c>
      <c r="K30" s="170">
        <v>109</v>
      </c>
      <c r="L30" s="170">
        <v>93</v>
      </c>
      <c r="M30" s="170">
        <v>16</v>
      </c>
      <c r="N30" s="170">
        <v>109</v>
      </c>
      <c r="O30" s="170">
        <v>54</v>
      </c>
      <c r="P30" s="170">
        <v>51</v>
      </c>
      <c r="Q30" s="170">
        <v>3</v>
      </c>
      <c r="R30" s="170">
        <v>54</v>
      </c>
      <c r="S30" s="170">
        <v>6</v>
      </c>
      <c r="T30" s="170">
        <v>23</v>
      </c>
      <c r="U30" s="170">
        <v>2</v>
      </c>
      <c r="V30" s="170">
        <v>25</v>
      </c>
      <c r="W30" s="170">
        <v>0</v>
      </c>
      <c r="X30" s="170">
        <v>0</v>
      </c>
      <c r="Y30" s="170">
        <v>0</v>
      </c>
      <c r="Z30" s="170">
        <v>0</v>
      </c>
      <c r="AA30" s="170">
        <v>5</v>
      </c>
      <c r="AB30" s="170">
        <v>54</v>
      </c>
      <c r="AC30" s="170">
        <v>9</v>
      </c>
      <c r="AD30" s="170">
        <v>63</v>
      </c>
    </row>
    <row r="31" spans="1:30" s="198" customFormat="1" ht="18" x14ac:dyDescent="0.35">
      <c r="A31" s="197"/>
      <c r="B31" s="197" t="s">
        <v>9</v>
      </c>
      <c r="C31" s="199">
        <f>SUM(C21:C30)</f>
        <v>1733</v>
      </c>
      <c r="D31" s="199">
        <f t="shared" ref="D31:AD31" si="0">SUM(D21:D30)</f>
        <v>1541</v>
      </c>
      <c r="E31" s="199">
        <f t="shared" si="0"/>
        <v>224</v>
      </c>
      <c r="F31" s="199">
        <f t="shared" si="0"/>
        <v>1724</v>
      </c>
      <c r="G31" s="199">
        <f t="shared" si="0"/>
        <v>397</v>
      </c>
      <c r="H31" s="199">
        <f t="shared" si="0"/>
        <v>341</v>
      </c>
      <c r="I31" s="199">
        <f t="shared" si="0"/>
        <v>59</v>
      </c>
      <c r="J31" s="199">
        <f t="shared" si="0"/>
        <v>399</v>
      </c>
      <c r="K31" s="199">
        <f t="shared" si="0"/>
        <v>1043</v>
      </c>
      <c r="L31" s="199">
        <f t="shared" si="0"/>
        <v>821</v>
      </c>
      <c r="M31" s="199">
        <f t="shared" si="0"/>
        <v>143</v>
      </c>
      <c r="N31" s="199">
        <f t="shared" si="0"/>
        <v>964</v>
      </c>
      <c r="O31" s="199">
        <f t="shared" si="0"/>
        <v>184</v>
      </c>
      <c r="P31" s="199">
        <f t="shared" si="0"/>
        <v>169</v>
      </c>
      <c r="Q31" s="199">
        <f t="shared" si="0"/>
        <v>17</v>
      </c>
      <c r="R31" s="199">
        <f t="shared" si="0"/>
        <v>180</v>
      </c>
      <c r="S31" s="199">
        <f t="shared" si="0"/>
        <v>63</v>
      </c>
      <c r="T31" s="199">
        <f t="shared" si="0"/>
        <v>211</v>
      </c>
      <c r="U31" s="199">
        <f t="shared" si="0"/>
        <v>37</v>
      </c>
      <c r="V31" s="199">
        <f t="shared" si="0"/>
        <v>248</v>
      </c>
      <c r="W31" s="199">
        <f t="shared" si="0"/>
        <v>25</v>
      </c>
      <c r="X31" s="199">
        <f t="shared" si="0"/>
        <v>109</v>
      </c>
      <c r="Y31" s="199">
        <f t="shared" si="0"/>
        <v>19</v>
      </c>
      <c r="Z31" s="199">
        <f t="shared" si="0"/>
        <v>127</v>
      </c>
      <c r="AA31" s="199">
        <f t="shared" si="0"/>
        <v>22</v>
      </c>
      <c r="AB31" s="199">
        <f t="shared" si="0"/>
        <v>170</v>
      </c>
      <c r="AC31" s="199">
        <f t="shared" si="0"/>
        <v>29</v>
      </c>
      <c r="AD31" s="199">
        <f t="shared" si="0"/>
        <v>199</v>
      </c>
    </row>
    <row r="34" spans="1:30" ht="18" x14ac:dyDescent="0.35">
      <c r="B34" s="298" t="s">
        <v>104</v>
      </c>
      <c r="C34" s="298"/>
      <c r="D34" s="172" t="s">
        <v>78</v>
      </c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</row>
    <row r="35" spans="1:30" ht="28.8" x14ac:dyDescent="0.3">
      <c r="A35" s="170" t="s">
        <v>103</v>
      </c>
      <c r="B35" s="187" t="s">
        <v>98</v>
      </c>
      <c r="C35" s="174" t="s">
        <v>79</v>
      </c>
      <c r="D35" s="175" t="s">
        <v>59</v>
      </c>
      <c r="E35" s="176" t="s">
        <v>60</v>
      </c>
      <c r="F35" s="177" t="s">
        <v>80</v>
      </c>
      <c r="G35" s="178" t="s">
        <v>81</v>
      </c>
      <c r="H35" s="175" t="s">
        <v>59</v>
      </c>
      <c r="I35" s="176" t="s">
        <v>60</v>
      </c>
      <c r="J35" s="179" t="s">
        <v>80</v>
      </c>
      <c r="K35" s="174" t="s">
        <v>82</v>
      </c>
      <c r="L35" s="175" t="s">
        <v>59</v>
      </c>
      <c r="M35" s="176" t="s">
        <v>60</v>
      </c>
      <c r="N35" s="177" t="s">
        <v>80</v>
      </c>
      <c r="O35" s="174" t="s">
        <v>83</v>
      </c>
      <c r="P35" s="175" t="s">
        <v>59</v>
      </c>
      <c r="Q35" s="176" t="s">
        <v>60</v>
      </c>
      <c r="R35" s="177" t="s">
        <v>80</v>
      </c>
      <c r="S35" s="174" t="s">
        <v>84</v>
      </c>
      <c r="T35" s="175" t="s">
        <v>59</v>
      </c>
      <c r="U35" s="176" t="s">
        <v>60</v>
      </c>
      <c r="V35" s="177" t="s">
        <v>80</v>
      </c>
      <c r="W35" s="174" t="s">
        <v>85</v>
      </c>
      <c r="X35" s="175" t="s">
        <v>59</v>
      </c>
      <c r="Y35" s="176" t="s">
        <v>60</v>
      </c>
      <c r="Z35" s="177" t="s">
        <v>80</v>
      </c>
      <c r="AA35" s="174" t="s">
        <v>86</v>
      </c>
      <c r="AB35" s="175" t="s">
        <v>59</v>
      </c>
      <c r="AC35" s="176" t="s">
        <v>60</v>
      </c>
      <c r="AD35" s="177" t="s">
        <v>80</v>
      </c>
    </row>
    <row r="36" spans="1:30" ht="15.6" x14ac:dyDescent="0.3">
      <c r="A36" s="180">
        <v>1</v>
      </c>
      <c r="B36" s="181" t="s">
        <v>87</v>
      </c>
      <c r="C36" s="182">
        <v>223</v>
      </c>
      <c r="D36" s="182">
        <v>195</v>
      </c>
      <c r="E36" s="182">
        <v>27</v>
      </c>
      <c r="F36" s="182">
        <v>222</v>
      </c>
      <c r="G36" s="182">
        <v>105</v>
      </c>
      <c r="H36" s="182">
        <v>95</v>
      </c>
      <c r="I36" s="182">
        <v>12</v>
      </c>
      <c r="J36" s="182">
        <v>107</v>
      </c>
      <c r="K36" s="182">
        <v>147</v>
      </c>
      <c r="L36" s="182">
        <v>129</v>
      </c>
      <c r="M36" s="182">
        <v>18</v>
      </c>
      <c r="N36" s="182">
        <v>147</v>
      </c>
      <c r="O36" s="182">
        <v>10</v>
      </c>
      <c r="P36" s="182">
        <v>10</v>
      </c>
      <c r="Q36" s="182">
        <v>2</v>
      </c>
      <c r="R36" s="182">
        <v>12</v>
      </c>
      <c r="S36" s="182">
        <v>2</v>
      </c>
      <c r="T36" s="182">
        <v>5</v>
      </c>
      <c r="U36" s="182">
        <v>0</v>
      </c>
      <c r="V36" s="182">
        <v>5</v>
      </c>
      <c r="W36" s="182">
        <v>0</v>
      </c>
      <c r="X36" s="182">
        <v>0</v>
      </c>
      <c r="Y36" s="182">
        <v>0</v>
      </c>
      <c r="Z36" s="182">
        <v>0</v>
      </c>
      <c r="AA36" s="182">
        <v>1</v>
      </c>
      <c r="AB36" s="182">
        <v>30</v>
      </c>
      <c r="AC36" s="182">
        <v>1</v>
      </c>
      <c r="AD36" s="182">
        <v>31</v>
      </c>
    </row>
    <row r="37" spans="1:30" ht="15.6" x14ac:dyDescent="0.3">
      <c r="A37" s="180">
        <v>2</v>
      </c>
      <c r="B37" s="181" t="s">
        <v>88</v>
      </c>
      <c r="C37" s="182">
        <v>387</v>
      </c>
      <c r="D37" s="182">
        <v>315</v>
      </c>
      <c r="E37" s="182">
        <v>72</v>
      </c>
      <c r="F37" s="182">
        <v>387</v>
      </c>
      <c r="G37" s="182">
        <v>22</v>
      </c>
      <c r="H37" s="182">
        <v>16</v>
      </c>
      <c r="I37" s="182">
        <v>6</v>
      </c>
      <c r="J37" s="182">
        <v>22</v>
      </c>
      <c r="K37" s="182">
        <v>341</v>
      </c>
      <c r="L37" s="182">
        <v>271</v>
      </c>
      <c r="M37" s="182">
        <v>70</v>
      </c>
      <c r="N37" s="182">
        <v>258</v>
      </c>
      <c r="O37" s="182">
        <v>9</v>
      </c>
      <c r="P37" s="182">
        <v>8</v>
      </c>
      <c r="Q37" s="182">
        <v>1</v>
      </c>
      <c r="R37" s="182">
        <v>9</v>
      </c>
      <c r="S37" s="182">
        <v>11</v>
      </c>
      <c r="T37" s="182">
        <v>27</v>
      </c>
      <c r="U37" s="182">
        <v>7</v>
      </c>
      <c r="V37" s="182">
        <v>34</v>
      </c>
      <c r="W37" s="182">
        <v>8</v>
      </c>
      <c r="X37" s="182">
        <v>18</v>
      </c>
      <c r="Y37" s="182">
        <v>4</v>
      </c>
      <c r="Z37" s="182">
        <v>22</v>
      </c>
      <c r="AA37" s="182">
        <v>3</v>
      </c>
      <c r="AB37" s="182">
        <v>46</v>
      </c>
      <c r="AC37" s="182">
        <v>20</v>
      </c>
      <c r="AD37" s="182">
        <v>66</v>
      </c>
    </row>
    <row r="38" spans="1:30" ht="15.6" x14ac:dyDescent="0.3">
      <c r="A38" s="180">
        <v>3</v>
      </c>
      <c r="B38" s="181" t="s">
        <v>89</v>
      </c>
      <c r="C38" s="182">
        <v>362</v>
      </c>
      <c r="D38" s="182">
        <v>292</v>
      </c>
      <c r="E38" s="182">
        <v>70</v>
      </c>
      <c r="F38" s="182">
        <v>362</v>
      </c>
      <c r="G38" s="182">
        <v>240</v>
      </c>
      <c r="H38" s="182">
        <v>185</v>
      </c>
      <c r="I38" s="182">
        <v>55</v>
      </c>
      <c r="J38" s="182">
        <v>240</v>
      </c>
      <c r="K38" s="182">
        <v>134</v>
      </c>
      <c r="L38" s="182">
        <v>97</v>
      </c>
      <c r="M38" s="182">
        <v>37</v>
      </c>
      <c r="N38" s="182">
        <v>134</v>
      </c>
      <c r="O38" s="182">
        <v>58</v>
      </c>
      <c r="P38" s="182">
        <v>34</v>
      </c>
      <c r="Q38" s="182">
        <v>24</v>
      </c>
      <c r="R38" s="182">
        <v>58</v>
      </c>
      <c r="S38" s="182">
        <v>53</v>
      </c>
      <c r="T38" s="182">
        <v>198</v>
      </c>
      <c r="U38" s="182">
        <v>60</v>
      </c>
      <c r="V38" s="182">
        <v>258</v>
      </c>
      <c r="W38" s="182">
        <v>0</v>
      </c>
      <c r="X38" s="182">
        <v>0</v>
      </c>
      <c r="Y38" s="182">
        <v>0</v>
      </c>
      <c r="Z38" s="182">
        <v>0</v>
      </c>
      <c r="AA38" s="182">
        <v>0</v>
      </c>
      <c r="AB38" s="182">
        <v>0</v>
      </c>
      <c r="AC38" s="182">
        <v>0</v>
      </c>
      <c r="AD38" s="182">
        <v>0</v>
      </c>
    </row>
    <row r="39" spans="1:30" ht="15.6" x14ac:dyDescent="0.3">
      <c r="A39" s="180">
        <v>4</v>
      </c>
      <c r="B39" s="181" t="s">
        <v>90</v>
      </c>
      <c r="C39" s="182">
        <v>300</v>
      </c>
      <c r="D39" s="182">
        <v>273</v>
      </c>
      <c r="E39" s="182">
        <v>27</v>
      </c>
      <c r="F39" s="182">
        <v>300</v>
      </c>
      <c r="G39" s="182">
        <v>46</v>
      </c>
      <c r="H39" s="182">
        <v>44</v>
      </c>
      <c r="I39" s="182">
        <v>2</v>
      </c>
      <c r="J39" s="182">
        <v>46</v>
      </c>
      <c r="K39" s="182">
        <v>153</v>
      </c>
      <c r="L39" s="182">
        <v>140</v>
      </c>
      <c r="M39" s="182">
        <v>13</v>
      </c>
      <c r="N39" s="182">
        <v>153</v>
      </c>
      <c r="O39" s="182">
        <v>10</v>
      </c>
      <c r="P39" s="182">
        <v>9</v>
      </c>
      <c r="Q39" s="182">
        <v>1</v>
      </c>
      <c r="R39" s="182">
        <v>10</v>
      </c>
      <c r="S39" s="182">
        <v>4</v>
      </c>
      <c r="T39" s="182">
        <v>18</v>
      </c>
      <c r="U39" s="182">
        <v>2</v>
      </c>
      <c r="V39" s="182">
        <v>20</v>
      </c>
      <c r="W39" s="182">
        <v>1</v>
      </c>
      <c r="X39" s="182">
        <v>6</v>
      </c>
      <c r="Y39" s="182">
        <v>0</v>
      </c>
      <c r="Z39" s="182">
        <v>6</v>
      </c>
      <c r="AA39" s="182">
        <v>1</v>
      </c>
      <c r="AB39" s="182">
        <v>8</v>
      </c>
      <c r="AC39" s="182">
        <v>3</v>
      </c>
      <c r="AD39" s="182">
        <v>11</v>
      </c>
    </row>
    <row r="40" spans="1:30" ht="15.6" x14ac:dyDescent="0.3">
      <c r="A40" s="180">
        <v>5</v>
      </c>
      <c r="B40" s="181" t="s">
        <v>91</v>
      </c>
      <c r="C40" s="182">
        <v>85</v>
      </c>
      <c r="D40" s="182">
        <v>70</v>
      </c>
      <c r="E40" s="182">
        <v>15</v>
      </c>
      <c r="F40" s="182">
        <v>85</v>
      </c>
      <c r="G40" s="182">
        <v>22</v>
      </c>
      <c r="H40" s="182">
        <v>20</v>
      </c>
      <c r="I40" s="182">
        <v>2</v>
      </c>
      <c r="J40" s="182">
        <v>22</v>
      </c>
      <c r="K40" s="182">
        <v>26</v>
      </c>
      <c r="L40" s="182">
        <v>19</v>
      </c>
      <c r="M40" s="182">
        <v>7</v>
      </c>
      <c r="N40" s="182">
        <v>26</v>
      </c>
      <c r="O40" s="182">
        <v>15</v>
      </c>
      <c r="P40" s="182">
        <v>13</v>
      </c>
      <c r="Q40" s="182">
        <v>2</v>
      </c>
      <c r="R40" s="182">
        <v>15</v>
      </c>
      <c r="S40" s="182">
        <v>1</v>
      </c>
      <c r="T40" s="182">
        <v>1</v>
      </c>
      <c r="U40" s="182">
        <v>1</v>
      </c>
      <c r="V40" s="182">
        <v>2</v>
      </c>
      <c r="W40" s="182">
        <v>0</v>
      </c>
      <c r="X40" s="182">
        <v>0</v>
      </c>
      <c r="Y40" s="182">
        <v>0</v>
      </c>
      <c r="Z40" s="182">
        <v>0</v>
      </c>
      <c r="AA40" s="182">
        <v>1</v>
      </c>
      <c r="AB40" s="182">
        <v>9</v>
      </c>
      <c r="AC40" s="182">
        <v>6</v>
      </c>
      <c r="AD40" s="182">
        <v>15</v>
      </c>
    </row>
    <row r="41" spans="1:30" ht="15.6" x14ac:dyDescent="0.3">
      <c r="A41" s="180">
        <v>6</v>
      </c>
      <c r="B41" s="181" t="s">
        <v>92</v>
      </c>
      <c r="C41" s="182">
        <v>72</v>
      </c>
      <c r="D41" s="182">
        <v>60</v>
      </c>
      <c r="E41" s="182">
        <v>12</v>
      </c>
      <c r="F41" s="182">
        <v>72</v>
      </c>
      <c r="G41" s="182">
        <v>8</v>
      </c>
      <c r="H41" s="182">
        <v>7</v>
      </c>
      <c r="I41" s="182">
        <v>1</v>
      </c>
      <c r="J41" s="182">
        <v>8</v>
      </c>
      <c r="K41" s="182">
        <v>33</v>
      </c>
      <c r="L41" s="182">
        <v>29</v>
      </c>
      <c r="M41" s="182">
        <v>4</v>
      </c>
      <c r="N41" s="182">
        <v>33</v>
      </c>
      <c r="O41" s="182">
        <v>4</v>
      </c>
      <c r="P41" s="182">
        <v>4</v>
      </c>
      <c r="Q41" s="182">
        <v>0</v>
      </c>
      <c r="R41" s="182">
        <v>0</v>
      </c>
      <c r="S41" s="182">
        <v>4</v>
      </c>
      <c r="T41" s="182">
        <v>7</v>
      </c>
      <c r="U41" s="182">
        <v>3</v>
      </c>
      <c r="V41" s="182">
        <v>10</v>
      </c>
      <c r="W41" s="182">
        <v>1</v>
      </c>
      <c r="X41" s="182">
        <v>2</v>
      </c>
      <c r="Y41" s="182">
        <v>0</v>
      </c>
      <c r="Z41" s="182">
        <v>2</v>
      </c>
      <c r="AA41" s="182">
        <v>0</v>
      </c>
      <c r="AB41" s="182">
        <v>0</v>
      </c>
      <c r="AC41" s="182">
        <v>0</v>
      </c>
      <c r="AD41" s="182">
        <v>0</v>
      </c>
    </row>
    <row r="42" spans="1:30" ht="15.6" x14ac:dyDescent="0.3">
      <c r="A42" s="180">
        <v>7</v>
      </c>
      <c r="B42" s="181" t="s">
        <v>93</v>
      </c>
      <c r="C42" s="182">
        <v>146</v>
      </c>
      <c r="D42" s="182">
        <v>130</v>
      </c>
      <c r="E42" s="182">
        <v>16</v>
      </c>
      <c r="F42" s="182">
        <v>146</v>
      </c>
      <c r="G42" s="182">
        <v>14</v>
      </c>
      <c r="H42" s="182">
        <v>13</v>
      </c>
      <c r="I42" s="182">
        <v>1</v>
      </c>
      <c r="J42" s="182">
        <v>14</v>
      </c>
      <c r="K42" s="182">
        <v>70</v>
      </c>
      <c r="L42" s="182">
        <v>60</v>
      </c>
      <c r="M42" s="182">
        <v>10</v>
      </c>
      <c r="N42" s="182">
        <v>70</v>
      </c>
      <c r="O42" s="182">
        <v>19</v>
      </c>
      <c r="P42" s="182">
        <v>17</v>
      </c>
      <c r="Q42" s="182">
        <v>2</v>
      </c>
      <c r="R42" s="182">
        <v>19</v>
      </c>
      <c r="S42" s="182">
        <v>8</v>
      </c>
      <c r="T42" s="182">
        <v>17</v>
      </c>
      <c r="U42" s="182">
        <v>1</v>
      </c>
      <c r="V42" s="182">
        <v>18</v>
      </c>
      <c r="W42" s="182">
        <v>0</v>
      </c>
      <c r="X42" s="182">
        <v>0</v>
      </c>
      <c r="Y42" s="182">
        <v>0</v>
      </c>
      <c r="Z42" s="182">
        <v>0</v>
      </c>
      <c r="AA42" s="182">
        <v>1</v>
      </c>
      <c r="AB42" s="182">
        <v>14</v>
      </c>
      <c r="AC42" s="182">
        <v>2</v>
      </c>
      <c r="AD42" s="182">
        <v>16</v>
      </c>
    </row>
    <row r="43" spans="1:30" ht="15.6" x14ac:dyDescent="0.3">
      <c r="A43" s="180">
        <v>8</v>
      </c>
      <c r="B43" s="181" t="s">
        <v>94</v>
      </c>
      <c r="C43" s="182">
        <v>145</v>
      </c>
      <c r="D43" s="182">
        <v>127</v>
      </c>
      <c r="E43" s="182">
        <v>18</v>
      </c>
      <c r="F43" s="182">
        <v>145</v>
      </c>
      <c r="G43" s="182">
        <v>9</v>
      </c>
      <c r="H43" s="182">
        <v>3</v>
      </c>
      <c r="I43" s="182">
        <v>6</v>
      </c>
      <c r="J43" s="182">
        <v>9</v>
      </c>
      <c r="K43" s="182">
        <v>99</v>
      </c>
      <c r="L43" s="182">
        <v>86</v>
      </c>
      <c r="M43" s="182">
        <v>9</v>
      </c>
      <c r="N43" s="182">
        <v>95</v>
      </c>
      <c r="O43" s="182">
        <v>65</v>
      </c>
      <c r="P43" s="182">
        <v>56</v>
      </c>
      <c r="Q43" s="182">
        <v>9</v>
      </c>
      <c r="R43" s="182">
        <v>65</v>
      </c>
      <c r="S43" s="182">
        <v>0</v>
      </c>
      <c r="T43" s="182">
        <v>0</v>
      </c>
      <c r="U43" s="182">
        <v>0</v>
      </c>
      <c r="V43" s="182">
        <v>0</v>
      </c>
      <c r="W43" s="182">
        <v>0</v>
      </c>
      <c r="X43" s="182">
        <v>0</v>
      </c>
      <c r="Y43" s="182">
        <v>0</v>
      </c>
      <c r="Z43" s="182">
        <v>0</v>
      </c>
      <c r="AA43" s="182">
        <v>0</v>
      </c>
      <c r="AB43" s="182">
        <v>0</v>
      </c>
      <c r="AC43" s="182">
        <v>0</v>
      </c>
      <c r="AD43" s="182">
        <v>0</v>
      </c>
    </row>
    <row r="44" spans="1:30" ht="15.6" x14ac:dyDescent="0.3">
      <c r="A44" s="180">
        <v>9</v>
      </c>
      <c r="B44" s="181" t="s">
        <v>95</v>
      </c>
      <c r="C44" s="182">
        <v>443</v>
      </c>
      <c r="D44" s="182">
        <v>386</v>
      </c>
      <c r="E44" s="182">
        <v>41</v>
      </c>
      <c r="F44" s="182">
        <v>427</v>
      </c>
      <c r="G44" s="182">
        <v>7</v>
      </c>
      <c r="H44" s="182">
        <v>6</v>
      </c>
      <c r="I44" s="182">
        <v>1</v>
      </c>
      <c r="J44" s="182">
        <v>7</v>
      </c>
      <c r="K44" s="182">
        <v>152</v>
      </c>
      <c r="L44" s="182">
        <v>140</v>
      </c>
      <c r="M44" s="182">
        <v>12</v>
      </c>
      <c r="N44" s="182">
        <v>152</v>
      </c>
      <c r="O44" s="182">
        <v>28</v>
      </c>
      <c r="P44" s="182">
        <v>26</v>
      </c>
      <c r="Q44" s="182">
        <v>2</v>
      </c>
      <c r="R44" s="182">
        <v>28</v>
      </c>
      <c r="S44" s="182">
        <v>2</v>
      </c>
      <c r="T44" s="182">
        <v>7</v>
      </c>
      <c r="U44" s="182">
        <v>1</v>
      </c>
      <c r="V44" s="182">
        <v>8</v>
      </c>
      <c r="W44" s="182">
        <v>1</v>
      </c>
      <c r="X44" s="182">
        <v>1</v>
      </c>
      <c r="Y44" s="182">
        <v>1</v>
      </c>
      <c r="Z44" s="182">
        <v>2</v>
      </c>
      <c r="AA44" s="182">
        <v>2</v>
      </c>
      <c r="AB44" s="182">
        <v>20</v>
      </c>
      <c r="AC44" s="182">
        <v>1</v>
      </c>
      <c r="AD44" s="182">
        <v>21</v>
      </c>
    </row>
    <row r="45" spans="1:30" ht="15.6" x14ac:dyDescent="0.3">
      <c r="A45" s="180">
        <v>10</v>
      </c>
      <c r="B45" s="181" t="s">
        <v>96</v>
      </c>
      <c r="C45" s="182">
        <v>241</v>
      </c>
      <c r="D45" s="182">
        <v>201</v>
      </c>
      <c r="E45" s="182">
        <v>40</v>
      </c>
      <c r="F45" s="182">
        <v>241</v>
      </c>
      <c r="G45" s="182">
        <v>40</v>
      </c>
      <c r="H45" s="182">
        <v>35</v>
      </c>
      <c r="I45" s="182">
        <v>5</v>
      </c>
      <c r="J45" s="182">
        <v>40</v>
      </c>
      <c r="K45" s="182">
        <v>164</v>
      </c>
      <c r="L45" s="182">
        <v>137</v>
      </c>
      <c r="M45" s="182">
        <v>24</v>
      </c>
      <c r="N45" s="182">
        <v>161</v>
      </c>
      <c r="O45" s="182">
        <v>64</v>
      </c>
      <c r="P45" s="182">
        <v>49</v>
      </c>
      <c r="Q45" s="182">
        <v>7</v>
      </c>
      <c r="R45" s="182">
        <v>56</v>
      </c>
      <c r="S45" s="182">
        <v>8</v>
      </c>
      <c r="T45" s="182">
        <v>46</v>
      </c>
      <c r="U45" s="182">
        <v>8</v>
      </c>
      <c r="V45" s="182">
        <v>54</v>
      </c>
      <c r="W45" s="182">
        <v>1</v>
      </c>
      <c r="X45" s="182">
        <v>4</v>
      </c>
      <c r="Y45" s="182">
        <v>3</v>
      </c>
      <c r="Z45" s="182">
        <v>7</v>
      </c>
      <c r="AA45" s="182">
        <v>4</v>
      </c>
      <c r="AB45" s="182">
        <v>25</v>
      </c>
      <c r="AC45" s="182">
        <v>4</v>
      </c>
      <c r="AD45" s="182">
        <v>29</v>
      </c>
    </row>
    <row r="46" spans="1:30" s="185" customFormat="1" ht="18" x14ac:dyDescent="0.35">
      <c r="A46" s="183"/>
      <c r="B46" s="183" t="s">
        <v>9</v>
      </c>
      <c r="C46" s="184">
        <v>2404</v>
      </c>
      <c r="D46" s="184">
        <v>2049</v>
      </c>
      <c r="E46" s="184">
        <v>338</v>
      </c>
      <c r="F46" s="184">
        <v>2387</v>
      </c>
      <c r="G46" s="184">
        <v>513</v>
      </c>
      <c r="H46" s="184">
        <v>424</v>
      </c>
      <c r="I46" s="184">
        <v>91</v>
      </c>
      <c r="J46" s="184">
        <v>515</v>
      </c>
      <c r="K46" s="184">
        <v>1319</v>
      </c>
      <c r="L46" s="184">
        <v>1108</v>
      </c>
      <c r="M46" s="184">
        <v>204</v>
      </c>
      <c r="N46" s="184">
        <v>1229</v>
      </c>
      <c r="O46" s="184">
        <v>282</v>
      </c>
      <c r="P46" s="184">
        <v>226</v>
      </c>
      <c r="Q46" s="184">
        <v>50</v>
      </c>
      <c r="R46" s="184">
        <v>272</v>
      </c>
      <c r="S46" s="184">
        <v>93</v>
      </c>
      <c r="T46" s="184">
        <v>326</v>
      </c>
      <c r="U46" s="184">
        <v>83</v>
      </c>
      <c r="V46" s="184">
        <v>409</v>
      </c>
      <c r="W46" s="184">
        <v>12</v>
      </c>
      <c r="X46" s="184">
        <v>31</v>
      </c>
      <c r="Y46" s="184">
        <v>8</v>
      </c>
      <c r="Z46" s="184">
        <v>39</v>
      </c>
      <c r="AA46" s="184">
        <v>13</v>
      </c>
      <c r="AB46" s="184">
        <v>152</v>
      </c>
      <c r="AC46" s="184">
        <v>37</v>
      </c>
      <c r="AD46" s="184">
        <v>189</v>
      </c>
    </row>
    <row r="49" spans="1:30" ht="18" x14ac:dyDescent="0.35">
      <c r="B49" s="298" t="s">
        <v>105</v>
      </c>
      <c r="C49" s="298"/>
      <c r="D49" s="172" t="s">
        <v>78</v>
      </c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</row>
    <row r="50" spans="1:30" ht="28.8" x14ac:dyDescent="0.3">
      <c r="A50" s="170" t="s">
        <v>103</v>
      </c>
      <c r="B50" s="187" t="s">
        <v>98</v>
      </c>
      <c r="C50" s="174" t="s">
        <v>79</v>
      </c>
      <c r="D50" s="175" t="s">
        <v>59</v>
      </c>
      <c r="E50" s="176" t="s">
        <v>60</v>
      </c>
      <c r="F50" s="177" t="s">
        <v>80</v>
      </c>
      <c r="G50" s="178" t="s">
        <v>81</v>
      </c>
      <c r="H50" s="175" t="s">
        <v>59</v>
      </c>
      <c r="I50" s="176" t="s">
        <v>60</v>
      </c>
      <c r="J50" s="179" t="s">
        <v>80</v>
      </c>
      <c r="K50" s="174" t="s">
        <v>82</v>
      </c>
      <c r="L50" s="175" t="s">
        <v>59</v>
      </c>
      <c r="M50" s="176" t="s">
        <v>60</v>
      </c>
      <c r="N50" s="177" t="s">
        <v>80</v>
      </c>
      <c r="O50" s="174" t="s">
        <v>83</v>
      </c>
      <c r="P50" s="175" t="s">
        <v>59</v>
      </c>
      <c r="Q50" s="176" t="s">
        <v>60</v>
      </c>
      <c r="R50" s="177" t="s">
        <v>80</v>
      </c>
      <c r="S50" s="174" t="s">
        <v>84</v>
      </c>
      <c r="T50" s="175" t="s">
        <v>59</v>
      </c>
      <c r="U50" s="176" t="s">
        <v>60</v>
      </c>
      <c r="V50" s="177" t="s">
        <v>80</v>
      </c>
      <c r="W50" s="174" t="s">
        <v>85</v>
      </c>
      <c r="X50" s="175" t="s">
        <v>59</v>
      </c>
      <c r="Y50" s="176" t="s">
        <v>60</v>
      </c>
      <c r="Z50" s="177" t="s">
        <v>80</v>
      </c>
      <c r="AA50" s="174" t="s">
        <v>86</v>
      </c>
      <c r="AB50" s="175" t="s">
        <v>59</v>
      </c>
      <c r="AC50" s="176" t="s">
        <v>60</v>
      </c>
      <c r="AD50" s="177" t="s">
        <v>80</v>
      </c>
    </row>
    <row r="51" spans="1:30" ht="15.6" x14ac:dyDescent="0.3">
      <c r="A51" s="180">
        <v>1</v>
      </c>
      <c r="B51" s="181" t="s">
        <v>87</v>
      </c>
      <c r="C51" s="200">
        <f>+C7+C21+C36</f>
        <v>545</v>
      </c>
      <c r="D51" s="200">
        <f t="shared" ref="D51:AD51" si="1">+D7+D21+D36</f>
        <v>485</v>
      </c>
      <c r="E51" s="200">
        <f t="shared" si="1"/>
        <v>58</v>
      </c>
      <c r="F51" s="200">
        <f t="shared" si="1"/>
        <v>543</v>
      </c>
      <c r="G51" s="200">
        <f t="shared" si="1"/>
        <v>211</v>
      </c>
      <c r="H51" s="200">
        <f t="shared" si="1"/>
        <v>186</v>
      </c>
      <c r="I51" s="200">
        <f t="shared" si="1"/>
        <v>27</v>
      </c>
      <c r="J51" s="200">
        <f t="shared" si="1"/>
        <v>213</v>
      </c>
      <c r="K51" s="200">
        <f t="shared" si="1"/>
        <v>299</v>
      </c>
      <c r="L51" s="200">
        <f t="shared" si="1"/>
        <v>195</v>
      </c>
      <c r="M51" s="200">
        <f t="shared" si="1"/>
        <v>34</v>
      </c>
      <c r="N51" s="200">
        <f t="shared" si="1"/>
        <v>229</v>
      </c>
      <c r="O51" s="200">
        <f t="shared" si="1"/>
        <v>29</v>
      </c>
      <c r="P51" s="200">
        <f t="shared" si="1"/>
        <v>26</v>
      </c>
      <c r="Q51" s="200">
        <f t="shared" si="1"/>
        <v>7</v>
      </c>
      <c r="R51" s="200">
        <f t="shared" si="1"/>
        <v>33</v>
      </c>
      <c r="S51" s="200">
        <f t="shared" si="1"/>
        <v>4</v>
      </c>
      <c r="T51" s="200">
        <f t="shared" si="1"/>
        <v>13</v>
      </c>
      <c r="U51" s="200">
        <f t="shared" si="1"/>
        <v>0</v>
      </c>
      <c r="V51" s="200">
        <f t="shared" si="1"/>
        <v>12</v>
      </c>
      <c r="W51" s="200">
        <f t="shared" si="1"/>
        <v>1</v>
      </c>
      <c r="X51" s="200">
        <f t="shared" si="1"/>
        <v>8</v>
      </c>
      <c r="Y51" s="200">
        <f t="shared" si="1"/>
        <v>0</v>
      </c>
      <c r="Z51" s="200">
        <f t="shared" si="1"/>
        <v>8</v>
      </c>
      <c r="AA51" s="200">
        <f t="shared" si="1"/>
        <v>5</v>
      </c>
      <c r="AB51" s="200">
        <f t="shared" si="1"/>
        <v>79</v>
      </c>
      <c r="AC51" s="200">
        <f t="shared" si="1"/>
        <v>13</v>
      </c>
      <c r="AD51" s="200">
        <f t="shared" si="1"/>
        <v>92</v>
      </c>
    </row>
    <row r="52" spans="1:30" ht="15.6" x14ac:dyDescent="0.3">
      <c r="A52" s="180">
        <v>2</v>
      </c>
      <c r="B52" s="181" t="s">
        <v>88</v>
      </c>
      <c r="C52" s="200">
        <f t="shared" ref="C52:C60" si="2">+C8+C22+C37</f>
        <v>608</v>
      </c>
      <c r="D52" s="200">
        <f t="shared" ref="D52:AD52" si="3">+D8+D22+D37</f>
        <v>488</v>
      </c>
      <c r="E52" s="200">
        <f t="shared" si="3"/>
        <v>120</v>
      </c>
      <c r="F52" s="200">
        <f t="shared" si="3"/>
        <v>608</v>
      </c>
      <c r="G52" s="200">
        <f t="shared" si="3"/>
        <v>107</v>
      </c>
      <c r="H52" s="200">
        <f t="shared" si="3"/>
        <v>79</v>
      </c>
      <c r="I52" s="200">
        <f t="shared" si="3"/>
        <v>28</v>
      </c>
      <c r="J52" s="200">
        <f t="shared" si="3"/>
        <v>107</v>
      </c>
      <c r="K52" s="200">
        <f t="shared" si="3"/>
        <v>550</v>
      </c>
      <c r="L52" s="200">
        <f t="shared" si="3"/>
        <v>434</v>
      </c>
      <c r="M52" s="200">
        <f t="shared" si="3"/>
        <v>116</v>
      </c>
      <c r="N52" s="200">
        <f t="shared" si="3"/>
        <v>467</v>
      </c>
      <c r="O52" s="200">
        <f t="shared" si="3"/>
        <v>23</v>
      </c>
      <c r="P52" s="200">
        <f t="shared" si="3"/>
        <v>20</v>
      </c>
      <c r="Q52" s="200">
        <f t="shared" si="3"/>
        <v>3</v>
      </c>
      <c r="R52" s="200">
        <f t="shared" si="3"/>
        <v>22</v>
      </c>
      <c r="S52" s="200">
        <f t="shared" si="3"/>
        <v>31</v>
      </c>
      <c r="T52" s="200">
        <f t="shared" si="3"/>
        <v>82</v>
      </c>
      <c r="U52" s="200">
        <f t="shared" si="3"/>
        <v>29</v>
      </c>
      <c r="V52" s="200">
        <f t="shared" si="3"/>
        <v>111</v>
      </c>
      <c r="W52" s="200">
        <f t="shared" si="3"/>
        <v>19</v>
      </c>
      <c r="X52" s="200">
        <f t="shared" si="3"/>
        <v>70</v>
      </c>
      <c r="Y52" s="200">
        <f t="shared" si="3"/>
        <v>16</v>
      </c>
      <c r="Z52" s="200">
        <f t="shared" si="3"/>
        <v>84</v>
      </c>
      <c r="AA52" s="200">
        <f t="shared" si="3"/>
        <v>4</v>
      </c>
      <c r="AB52" s="200">
        <f t="shared" si="3"/>
        <v>63</v>
      </c>
      <c r="AC52" s="200">
        <f t="shared" si="3"/>
        <v>23</v>
      </c>
      <c r="AD52" s="200">
        <f t="shared" si="3"/>
        <v>86</v>
      </c>
    </row>
    <row r="53" spans="1:30" ht="15.6" x14ac:dyDescent="0.3">
      <c r="A53" s="180">
        <v>3</v>
      </c>
      <c r="B53" s="181" t="s">
        <v>89</v>
      </c>
      <c r="C53" s="200">
        <f t="shared" si="2"/>
        <v>722</v>
      </c>
      <c r="D53" s="200">
        <f t="shared" ref="D53:AD53" si="4">+D9+D23+D38</f>
        <v>599</v>
      </c>
      <c r="E53" s="200">
        <f t="shared" si="4"/>
        <v>123</v>
      </c>
      <c r="F53" s="200">
        <f t="shared" si="4"/>
        <v>722</v>
      </c>
      <c r="G53" s="200">
        <f t="shared" si="4"/>
        <v>501</v>
      </c>
      <c r="H53" s="200">
        <f t="shared" si="4"/>
        <v>412</v>
      </c>
      <c r="I53" s="200">
        <f t="shared" si="4"/>
        <v>89</v>
      </c>
      <c r="J53" s="200">
        <f t="shared" si="4"/>
        <v>501</v>
      </c>
      <c r="K53" s="200">
        <f t="shared" si="4"/>
        <v>353</v>
      </c>
      <c r="L53" s="200">
        <f t="shared" si="4"/>
        <v>281</v>
      </c>
      <c r="M53" s="200">
        <f t="shared" si="4"/>
        <v>72</v>
      </c>
      <c r="N53" s="200">
        <f t="shared" si="4"/>
        <v>353</v>
      </c>
      <c r="O53" s="200">
        <f t="shared" si="4"/>
        <v>198</v>
      </c>
      <c r="P53" s="200">
        <f t="shared" si="4"/>
        <v>155</v>
      </c>
      <c r="Q53" s="200">
        <f t="shared" si="4"/>
        <v>43</v>
      </c>
      <c r="R53" s="200">
        <f t="shared" si="4"/>
        <v>198</v>
      </c>
      <c r="S53" s="200">
        <f t="shared" si="4"/>
        <v>94</v>
      </c>
      <c r="T53" s="200">
        <f t="shared" si="4"/>
        <v>351</v>
      </c>
      <c r="U53" s="200">
        <f t="shared" si="4"/>
        <v>87</v>
      </c>
      <c r="V53" s="200">
        <f t="shared" si="4"/>
        <v>438</v>
      </c>
      <c r="W53" s="200">
        <f t="shared" si="4"/>
        <v>36</v>
      </c>
      <c r="X53" s="200">
        <f t="shared" si="4"/>
        <v>96</v>
      </c>
      <c r="Y53" s="200">
        <f t="shared" si="4"/>
        <v>16</v>
      </c>
      <c r="Z53" s="200">
        <f t="shared" si="4"/>
        <v>111</v>
      </c>
      <c r="AA53" s="200">
        <f t="shared" si="4"/>
        <v>0</v>
      </c>
      <c r="AB53" s="200">
        <f t="shared" si="4"/>
        <v>0</v>
      </c>
      <c r="AC53" s="200">
        <f t="shared" si="4"/>
        <v>0</v>
      </c>
      <c r="AD53" s="200">
        <f t="shared" si="4"/>
        <v>0</v>
      </c>
    </row>
    <row r="54" spans="1:30" ht="15.6" x14ac:dyDescent="0.3">
      <c r="A54" s="180">
        <v>4</v>
      </c>
      <c r="B54" s="181" t="s">
        <v>90</v>
      </c>
      <c r="C54" s="200">
        <f t="shared" si="2"/>
        <v>773</v>
      </c>
      <c r="D54" s="200">
        <f t="shared" ref="D54:AD54" si="5">+D10+D24+D39</f>
        <v>702</v>
      </c>
      <c r="E54" s="200">
        <f t="shared" si="5"/>
        <v>71</v>
      </c>
      <c r="F54" s="200">
        <f t="shared" si="5"/>
        <v>773</v>
      </c>
      <c r="G54" s="200">
        <f t="shared" si="5"/>
        <v>141</v>
      </c>
      <c r="H54" s="200">
        <f t="shared" si="5"/>
        <v>136</v>
      </c>
      <c r="I54" s="200">
        <f t="shared" si="5"/>
        <v>5</v>
      </c>
      <c r="J54" s="200">
        <f t="shared" si="5"/>
        <v>141</v>
      </c>
      <c r="K54" s="200">
        <f t="shared" si="5"/>
        <v>463</v>
      </c>
      <c r="L54" s="200">
        <f t="shared" si="5"/>
        <v>421</v>
      </c>
      <c r="M54" s="200">
        <f t="shared" si="5"/>
        <v>42</v>
      </c>
      <c r="N54" s="200">
        <f t="shared" si="5"/>
        <v>463</v>
      </c>
      <c r="O54" s="200">
        <f t="shared" si="5"/>
        <v>26</v>
      </c>
      <c r="P54" s="200">
        <f t="shared" si="5"/>
        <v>24</v>
      </c>
      <c r="Q54" s="200">
        <f t="shared" si="5"/>
        <v>2</v>
      </c>
      <c r="R54" s="200">
        <f t="shared" si="5"/>
        <v>26</v>
      </c>
      <c r="S54" s="200">
        <f t="shared" si="5"/>
        <v>23</v>
      </c>
      <c r="T54" s="200">
        <f t="shared" si="5"/>
        <v>70</v>
      </c>
      <c r="U54" s="200">
        <f t="shared" si="5"/>
        <v>4</v>
      </c>
      <c r="V54" s="200">
        <f t="shared" si="5"/>
        <v>74</v>
      </c>
      <c r="W54" s="200">
        <f t="shared" si="5"/>
        <v>6</v>
      </c>
      <c r="X54" s="200">
        <f t="shared" si="5"/>
        <v>22</v>
      </c>
      <c r="Y54" s="200">
        <f t="shared" si="5"/>
        <v>3</v>
      </c>
      <c r="Z54" s="200">
        <f t="shared" si="5"/>
        <v>25</v>
      </c>
      <c r="AA54" s="200">
        <f t="shared" si="5"/>
        <v>21</v>
      </c>
      <c r="AB54" s="200">
        <f t="shared" si="5"/>
        <v>108</v>
      </c>
      <c r="AC54" s="200">
        <f t="shared" si="5"/>
        <v>14</v>
      </c>
      <c r="AD54" s="200">
        <f t="shared" si="5"/>
        <v>122</v>
      </c>
    </row>
    <row r="55" spans="1:30" ht="15.6" x14ac:dyDescent="0.3">
      <c r="A55" s="180">
        <v>5</v>
      </c>
      <c r="B55" s="181" t="s">
        <v>91</v>
      </c>
      <c r="C55" s="200">
        <f t="shared" si="2"/>
        <v>242</v>
      </c>
      <c r="D55" s="200">
        <f t="shared" ref="D55:AD55" si="6">+D11+D25+D40</f>
        <v>202</v>
      </c>
      <c r="E55" s="200">
        <f t="shared" si="6"/>
        <v>40</v>
      </c>
      <c r="F55" s="200">
        <f t="shared" si="6"/>
        <v>242</v>
      </c>
      <c r="G55" s="200">
        <f t="shared" si="6"/>
        <v>57</v>
      </c>
      <c r="H55" s="200">
        <f t="shared" si="6"/>
        <v>53</v>
      </c>
      <c r="I55" s="200">
        <f t="shared" si="6"/>
        <v>5</v>
      </c>
      <c r="J55" s="200">
        <f t="shared" si="6"/>
        <v>57</v>
      </c>
      <c r="K55" s="200">
        <f t="shared" si="6"/>
        <v>88</v>
      </c>
      <c r="L55" s="200">
        <f t="shared" si="6"/>
        <v>66</v>
      </c>
      <c r="M55" s="200">
        <f t="shared" si="6"/>
        <v>22</v>
      </c>
      <c r="N55" s="200">
        <f t="shared" si="6"/>
        <v>88</v>
      </c>
      <c r="O55" s="200">
        <f t="shared" si="6"/>
        <v>41</v>
      </c>
      <c r="P55" s="200">
        <f t="shared" si="6"/>
        <v>34</v>
      </c>
      <c r="Q55" s="200">
        <f t="shared" si="6"/>
        <v>7</v>
      </c>
      <c r="R55" s="200">
        <f t="shared" si="6"/>
        <v>41</v>
      </c>
      <c r="S55" s="200">
        <f t="shared" si="6"/>
        <v>4</v>
      </c>
      <c r="T55" s="200">
        <f t="shared" si="6"/>
        <v>12</v>
      </c>
      <c r="U55" s="200">
        <f t="shared" si="6"/>
        <v>4</v>
      </c>
      <c r="V55" s="200">
        <f t="shared" si="6"/>
        <v>16</v>
      </c>
      <c r="W55" s="200">
        <f t="shared" si="6"/>
        <v>1</v>
      </c>
      <c r="X55" s="200">
        <f t="shared" si="6"/>
        <v>4</v>
      </c>
      <c r="Y55" s="200">
        <f t="shared" si="6"/>
        <v>1</v>
      </c>
      <c r="Z55" s="200">
        <f t="shared" si="6"/>
        <v>5</v>
      </c>
      <c r="AA55" s="200">
        <f t="shared" si="6"/>
        <v>5</v>
      </c>
      <c r="AB55" s="200">
        <f t="shared" si="6"/>
        <v>48</v>
      </c>
      <c r="AC55" s="200">
        <f t="shared" si="6"/>
        <v>19</v>
      </c>
      <c r="AD55" s="200">
        <f t="shared" si="6"/>
        <v>67</v>
      </c>
    </row>
    <row r="56" spans="1:30" ht="15.6" x14ac:dyDescent="0.3">
      <c r="A56" s="180">
        <v>6</v>
      </c>
      <c r="B56" s="181" t="s">
        <v>92</v>
      </c>
      <c r="C56" s="200">
        <f t="shared" si="2"/>
        <v>116</v>
      </c>
      <c r="D56" s="200">
        <f t="shared" ref="D56:AD56" si="7">+D12+D26+D41</f>
        <v>98</v>
      </c>
      <c r="E56" s="200">
        <f t="shared" si="7"/>
        <v>18</v>
      </c>
      <c r="F56" s="200">
        <f t="shared" si="7"/>
        <v>116</v>
      </c>
      <c r="G56" s="200">
        <f t="shared" si="7"/>
        <v>14</v>
      </c>
      <c r="H56" s="200">
        <f t="shared" si="7"/>
        <v>11</v>
      </c>
      <c r="I56" s="200">
        <f t="shared" si="7"/>
        <v>3</v>
      </c>
      <c r="J56" s="200">
        <f t="shared" si="7"/>
        <v>14</v>
      </c>
      <c r="K56" s="200">
        <f t="shared" si="7"/>
        <v>50</v>
      </c>
      <c r="L56" s="200">
        <f t="shared" si="7"/>
        <v>44</v>
      </c>
      <c r="M56" s="200">
        <f t="shared" si="7"/>
        <v>6</v>
      </c>
      <c r="N56" s="200">
        <f t="shared" si="7"/>
        <v>50</v>
      </c>
      <c r="O56" s="200">
        <f t="shared" si="7"/>
        <v>10</v>
      </c>
      <c r="P56" s="200">
        <f t="shared" si="7"/>
        <v>10</v>
      </c>
      <c r="Q56" s="200">
        <f t="shared" si="7"/>
        <v>0</v>
      </c>
      <c r="R56" s="200">
        <f t="shared" si="7"/>
        <v>0</v>
      </c>
      <c r="S56" s="200">
        <f t="shared" si="7"/>
        <v>6</v>
      </c>
      <c r="T56" s="200">
        <f t="shared" si="7"/>
        <v>11</v>
      </c>
      <c r="U56" s="200">
        <f t="shared" si="7"/>
        <v>5</v>
      </c>
      <c r="V56" s="200">
        <f t="shared" si="7"/>
        <v>16</v>
      </c>
      <c r="W56" s="200">
        <f t="shared" si="7"/>
        <v>1</v>
      </c>
      <c r="X56" s="200">
        <f t="shared" si="7"/>
        <v>2</v>
      </c>
      <c r="Y56" s="200">
        <f t="shared" si="7"/>
        <v>0</v>
      </c>
      <c r="Z56" s="200">
        <f t="shared" si="7"/>
        <v>2</v>
      </c>
      <c r="AA56" s="200">
        <f t="shared" si="7"/>
        <v>1</v>
      </c>
      <c r="AB56" s="200">
        <f t="shared" si="7"/>
        <v>6</v>
      </c>
      <c r="AC56" s="200">
        <f t="shared" si="7"/>
        <v>1</v>
      </c>
      <c r="AD56" s="200">
        <f t="shared" si="7"/>
        <v>7</v>
      </c>
    </row>
    <row r="57" spans="1:30" ht="15.6" x14ac:dyDescent="0.3">
      <c r="A57" s="180">
        <v>7</v>
      </c>
      <c r="B57" s="181" t="s">
        <v>93</v>
      </c>
      <c r="C57" s="200">
        <f t="shared" si="2"/>
        <v>364</v>
      </c>
      <c r="D57" s="200">
        <f t="shared" ref="D57:AD57" si="8">+D13+D27+D42</f>
        <v>330</v>
      </c>
      <c r="E57" s="200">
        <f t="shared" si="8"/>
        <v>37</v>
      </c>
      <c r="F57" s="200">
        <f t="shared" si="8"/>
        <v>367</v>
      </c>
      <c r="G57" s="200">
        <f t="shared" si="8"/>
        <v>35</v>
      </c>
      <c r="H57" s="200">
        <f t="shared" si="8"/>
        <v>30</v>
      </c>
      <c r="I57" s="200">
        <f t="shared" si="8"/>
        <v>5</v>
      </c>
      <c r="J57" s="200">
        <f t="shared" si="8"/>
        <v>35</v>
      </c>
      <c r="K57" s="200">
        <f t="shared" si="8"/>
        <v>166</v>
      </c>
      <c r="L57" s="200">
        <f t="shared" si="8"/>
        <v>140</v>
      </c>
      <c r="M57" s="200">
        <f t="shared" si="8"/>
        <v>26</v>
      </c>
      <c r="N57" s="200">
        <f t="shared" si="8"/>
        <v>166</v>
      </c>
      <c r="O57" s="200">
        <f t="shared" si="8"/>
        <v>56</v>
      </c>
      <c r="P57" s="200">
        <f t="shared" si="8"/>
        <v>53</v>
      </c>
      <c r="Q57" s="200">
        <f t="shared" si="8"/>
        <v>3</v>
      </c>
      <c r="R57" s="200">
        <f t="shared" si="8"/>
        <v>56</v>
      </c>
      <c r="S57" s="200">
        <f t="shared" si="8"/>
        <v>22</v>
      </c>
      <c r="T57" s="200">
        <f t="shared" si="8"/>
        <v>52</v>
      </c>
      <c r="U57" s="200">
        <f t="shared" si="8"/>
        <v>3</v>
      </c>
      <c r="V57" s="200">
        <f t="shared" si="8"/>
        <v>55</v>
      </c>
      <c r="W57" s="200">
        <f t="shared" si="8"/>
        <v>0</v>
      </c>
      <c r="X57" s="200">
        <f t="shared" si="8"/>
        <v>0</v>
      </c>
      <c r="Y57" s="200">
        <f t="shared" si="8"/>
        <v>0</v>
      </c>
      <c r="Z57" s="200">
        <f t="shared" si="8"/>
        <v>0</v>
      </c>
      <c r="AA57" s="200">
        <f t="shared" si="8"/>
        <v>3</v>
      </c>
      <c r="AB57" s="200">
        <f t="shared" si="8"/>
        <v>42</v>
      </c>
      <c r="AC57" s="200">
        <f t="shared" si="8"/>
        <v>7</v>
      </c>
      <c r="AD57" s="200">
        <f t="shared" si="8"/>
        <v>49</v>
      </c>
    </row>
    <row r="58" spans="1:30" ht="15.6" x14ac:dyDescent="0.3">
      <c r="A58" s="180">
        <v>8</v>
      </c>
      <c r="B58" s="181" t="s">
        <v>94</v>
      </c>
      <c r="C58" s="200">
        <f t="shared" si="2"/>
        <v>424</v>
      </c>
      <c r="D58" s="200">
        <f t="shared" ref="D58:AD58" si="9">+D14+D28+D43</f>
        <v>369</v>
      </c>
      <c r="E58" s="200">
        <f t="shared" si="9"/>
        <v>55</v>
      </c>
      <c r="F58" s="200">
        <f t="shared" si="9"/>
        <v>424</v>
      </c>
      <c r="G58" s="200">
        <f t="shared" si="9"/>
        <v>52</v>
      </c>
      <c r="H58" s="200">
        <f t="shared" si="9"/>
        <v>45</v>
      </c>
      <c r="I58" s="200">
        <f t="shared" si="9"/>
        <v>9</v>
      </c>
      <c r="J58" s="200">
        <f t="shared" si="9"/>
        <v>54</v>
      </c>
      <c r="K58" s="200">
        <f t="shared" si="9"/>
        <v>295</v>
      </c>
      <c r="L58" s="200">
        <f t="shared" si="9"/>
        <v>257</v>
      </c>
      <c r="M58" s="200">
        <f t="shared" si="9"/>
        <v>50</v>
      </c>
      <c r="N58" s="200">
        <f t="shared" si="9"/>
        <v>307</v>
      </c>
      <c r="O58" s="200">
        <f t="shared" si="9"/>
        <v>133</v>
      </c>
      <c r="P58" s="200">
        <f t="shared" si="9"/>
        <v>115</v>
      </c>
      <c r="Q58" s="200">
        <f t="shared" si="9"/>
        <v>18</v>
      </c>
      <c r="R58" s="200">
        <f t="shared" si="9"/>
        <v>133</v>
      </c>
      <c r="S58" s="200">
        <f t="shared" si="9"/>
        <v>5</v>
      </c>
      <c r="T58" s="200">
        <f t="shared" si="9"/>
        <v>18</v>
      </c>
      <c r="U58" s="200">
        <f t="shared" si="9"/>
        <v>1</v>
      </c>
      <c r="V58" s="200">
        <f t="shared" si="9"/>
        <v>19</v>
      </c>
      <c r="W58" s="200">
        <f t="shared" si="9"/>
        <v>7</v>
      </c>
      <c r="X58" s="200">
        <f t="shared" si="9"/>
        <v>28</v>
      </c>
      <c r="Y58" s="200">
        <f t="shared" si="9"/>
        <v>1</v>
      </c>
      <c r="Z58" s="200">
        <f t="shared" si="9"/>
        <v>29</v>
      </c>
      <c r="AA58" s="200">
        <f t="shared" si="9"/>
        <v>7</v>
      </c>
      <c r="AB58" s="200">
        <f t="shared" si="9"/>
        <v>51</v>
      </c>
      <c r="AC58" s="200">
        <f t="shared" si="9"/>
        <v>13</v>
      </c>
      <c r="AD58" s="200">
        <f t="shared" si="9"/>
        <v>64</v>
      </c>
    </row>
    <row r="59" spans="1:30" ht="15.6" x14ac:dyDescent="0.3">
      <c r="A59" s="180">
        <v>9</v>
      </c>
      <c r="B59" s="181" t="s">
        <v>95</v>
      </c>
      <c r="C59" s="200">
        <f t="shared" si="2"/>
        <v>1032</v>
      </c>
      <c r="D59" s="200">
        <f t="shared" ref="D59:AD59" si="10">+D15+D29+D44</f>
        <v>926</v>
      </c>
      <c r="E59" s="200">
        <f t="shared" si="10"/>
        <v>113</v>
      </c>
      <c r="F59" s="200">
        <f t="shared" si="10"/>
        <v>998</v>
      </c>
      <c r="G59" s="200">
        <f t="shared" si="10"/>
        <v>21</v>
      </c>
      <c r="H59" s="200">
        <f t="shared" si="10"/>
        <v>20</v>
      </c>
      <c r="I59" s="200">
        <f t="shared" si="10"/>
        <v>1</v>
      </c>
      <c r="J59" s="200">
        <f t="shared" si="10"/>
        <v>21</v>
      </c>
      <c r="K59" s="200">
        <f t="shared" si="10"/>
        <v>497</v>
      </c>
      <c r="L59" s="200">
        <f t="shared" si="10"/>
        <v>438</v>
      </c>
      <c r="M59" s="200">
        <f t="shared" si="10"/>
        <v>54</v>
      </c>
      <c r="N59" s="200">
        <f t="shared" si="10"/>
        <v>492</v>
      </c>
      <c r="O59" s="200">
        <f t="shared" si="10"/>
        <v>55</v>
      </c>
      <c r="P59" s="200">
        <f t="shared" si="10"/>
        <v>52</v>
      </c>
      <c r="Q59" s="200">
        <f t="shared" si="10"/>
        <v>3</v>
      </c>
      <c r="R59" s="200">
        <f t="shared" si="10"/>
        <v>55</v>
      </c>
      <c r="S59" s="200">
        <f t="shared" si="10"/>
        <v>9</v>
      </c>
      <c r="T59" s="200">
        <f t="shared" si="10"/>
        <v>15</v>
      </c>
      <c r="U59" s="200">
        <f t="shared" si="10"/>
        <v>1</v>
      </c>
      <c r="V59" s="200">
        <f t="shared" si="10"/>
        <v>16</v>
      </c>
      <c r="W59" s="200">
        <f t="shared" si="10"/>
        <v>1</v>
      </c>
      <c r="X59" s="200">
        <f t="shared" si="10"/>
        <v>1</v>
      </c>
      <c r="Y59" s="200">
        <f t="shared" si="10"/>
        <v>1</v>
      </c>
      <c r="Z59" s="200">
        <f t="shared" si="10"/>
        <v>2</v>
      </c>
      <c r="AA59" s="200">
        <f t="shared" si="10"/>
        <v>4</v>
      </c>
      <c r="AB59" s="200">
        <f t="shared" si="10"/>
        <v>36</v>
      </c>
      <c r="AC59" s="200">
        <f t="shared" si="10"/>
        <v>5</v>
      </c>
      <c r="AD59" s="200">
        <f t="shared" si="10"/>
        <v>41</v>
      </c>
    </row>
    <row r="60" spans="1:30" ht="15.6" x14ac:dyDescent="0.3">
      <c r="A60" s="180">
        <v>10</v>
      </c>
      <c r="B60" s="181" t="s">
        <v>96</v>
      </c>
      <c r="C60" s="200">
        <f t="shared" si="2"/>
        <v>539</v>
      </c>
      <c r="D60" s="200">
        <f t="shared" ref="D60:AD60" si="11">+D16+D30+D45</f>
        <v>463</v>
      </c>
      <c r="E60" s="200">
        <f t="shared" si="11"/>
        <v>76</v>
      </c>
      <c r="F60" s="200">
        <f t="shared" si="11"/>
        <v>539</v>
      </c>
      <c r="G60" s="200">
        <f t="shared" si="11"/>
        <v>78</v>
      </c>
      <c r="H60" s="200">
        <f t="shared" si="11"/>
        <v>69</v>
      </c>
      <c r="I60" s="200">
        <f t="shared" si="11"/>
        <v>9</v>
      </c>
      <c r="J60" s="200">
        <f t="shared" si="11"/>
        <v>78</v>
      </c>
      <c r="K60" s="200">
        <f t="shared" si="11"/>
        <v>382</v>
      </c>
      <c r="L60" s="200">
        <f t="shared" si="11"/>
        <v>323</v>
      </c>
      <c r="M60" s="200">
        <f t="shared" si="11"/>
        <v>56</v>
      </c>
      <c r="N60" s="200">
        <f t="shared" si="11"/>
        <v>379</v>
      </c>
      <c r="O60" s="200">
        <f t="shared" si="11"/>
        <v>172</v>
      </c>
      <c r="P60" s="200">
        <f t="shared" si="11"/>
        <v>151</v>
      </c>
      <c r="Q60" s="200">
        <f t="shared" si="11"/>
        <v>13</v>
      </c>
      <c r="R60" s="200">
        <f t="shared" si="11"/>
        <v>164</v>
      </c>
      <c r="S60" s="200">
        <f t="shared" si="11"/>
        <v>20</v>
      </c>
      <c r="T60" s="200">
        <f t="shared" si="11"/>
        <v>92</v>
      </c>
      <c r="U60" s="200">
        <f t="shared" si="11"/>
        <v>12</v>
      </c>
      <c r="V60" s="200">
        <f t="shared" si="11"/>
        <v>104</v>
      </c>
      <c r="W60" s="200">
        <f t="shared" si="11"/>
        <v>1</v>
      </c>
      <c r="X60" s="200">
        <f t="shared" si="11"/>
        <v>4</v>
      </c>
      <c r="Y60" s="200">
        <f t="shared" si="11"/>
        <v>3</v>
      </c>
      <c r="Z60" s="200">
        <f t="shared" si="11"/>
        <v>7</v>
      </c>
      <c r="AA60" s="200">
        <f t="shared" si="11"/>
        <v>14</v>
      </c>
      <c r="AB60" s="200">
        <f t="shared" si="11"/>
        <v>133</v>
      </c>
      <c r="AC60" s="200">
        <f t="shared" si="11"/>
        <v>22</v>
      </c>
      <c r="AD60" s="200">
        <f t="shared" si="11"/>
        <v>155</v>
      </c>
    </row>
    <row r="61" spans="1:30" ht="18" x14ac:dyDescent="0.35">
      <c r="A61" s="183"/>
      <c r="B61" s="183" t="s">
        <v>9</v>
      </c>
      <c r="C61" s="201">
        <f>SUM(C51:C60)</f>
        <v>5365</v>
      </c>
      <c r="D61" s="201">
        <f t="shared" ref="D61:AD61" si="12">SUM(D51:D60)</f>
        <v>4662</v>
      </c>
      <c r="E61" s="201">
        <f t="shared" si="12"/>
        <v>711</v>
      </c>
      <c r="F61" s="201">
        <f t="shared" si="12"/>
        <v>5332</v>
      </c>
      <c r="G61" s="201">
        <f t="shared" si="12"/>
        <v>1217</v>
      </c>
      <c r="H61" s="201">
        <f t="shared" si="12"/>
        <v>1041</v>
      </c>
      <c r="I61" s="201">
        <f t="shared" si="12"/>
        <v>181</v>
      </c>
      <c r="J61" s="201">
        <f t="shared" si="12"/>
        <v>1221</v>
      </c>
      <c r="K61" s="201">
        <f t="shared" si="12"/>
        <v>3143</v>
      </c>
      <c r="L61" s="201">
        <f t="shared" si="12"/>
        <v>2599</v>
      </c>
      <c r="M61" s="201">
        <f t="shared" si="12"/>
        <v>478</v>
      </c>
      <c r="N61" s="201">
        <f t="shared" si="12"/>
        <v>2994</v>
      </c>
      <c r="O61" s="201">
        <f t="shared" si="12"/>
        <v>743</v>
      </c>
      <c r="P61" s="201">
        <f t="shared" si="12"/>
        <v>640</v>
      </c>
      <c r="Q61" s="201">
        <f t="shared" si="12"/>
        <v>99</v>
      </c>
      <c r="R61" s="201">
        <f t="shared" si="12"/>
        <v>728</v>
      </c>
      <c r="S61" s="201">
        <f t="shared" si="12"/>
        <v>218</v>
      </c>
      <c r="T61" s="201">
        <f t="shared" si="12"/>
        <v>716</v>
      </c>
      <c r="U61" s="201">
        <f t="shared" si="12"/>
        <v>146</v>
      </c>
      <c r="V61" s="201">
        <f t="shared" si="12"/>
        <v>861</v>
      </c>
      <c r="W61" s="201">
        <f t="shared" si="12"/>
        <v>73</v>
      </c>
      <c r="X61" s="201">
        <f t="shared" si="12"/>
        <v>235</v>
      </c>
      <c r="Y61" s="201">
        <f t="shared" si="12"/>
        <v>41</v>
      </c>
      <c r="Z61" s="201">
        <f t="shared" si="12"/>
        <v>273</v>
      </c>
      <c r="AA61" s="201">
        <f t="shared" si="12"/>
        <v>64</v>
      </c>
      <c r="AB61" s="201">
        <f t="shared" si="12"/>
        <v>566</v>
      </c>
      <c r="AC61" s="201">
        <f t="shared" si="12"/>
        <v>117</v>
      </c>
      <c r="AD61" s="201">
        <f t="shared" si="12"/>
        <v>683</v>
      </c>
    </row>
  </sheetData>
  <mergeCells count="5">
    <mergeCell ref="B4:AD4"/>
    <mergeCell ref="B5:C5"/>
    <mergeCell ref="B19:C19"/>
    <mergeCell ref="B34:C34"/>
    <mergeCell ref="B49:C49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04588-8302-4575-90EE-E043647EB8CF}">
  <dimension ref="A4:M63"/>
  <sheetViews>
    <sheetView workbookViewId="0">
      <selection activeCell="A65" sqref="A65"/>
    </sheetView>
  </sheetViews>
  <sheetFormatPr baseColWidth="10" defaultColWidth="11.5546875" defaultRowHeight="15.6" x14ac:dyDescent="0.3"/>
  <cols>
    <col min="1" max="1" width="25.88671875" style="22" customWidth="1"/>
    <col min="2" max="4" width="11.5546875" style="22"/>
    <col min="5" max="5" width="11.5546875" style="23"/>
    <col min="6" max="8" width="11.5546875" style="22"/>
    <col min="9" max="9" width="11.5546875" style="23"/>
    <col min="10" max="10" width="12.5546875" style="22" customWidth="1"/>
    <col min="11" max="12" width="11.5546875" style="22"/>
    <col min="13" max="13" width="11.5546875" style="23"/>
    <col min="14" max="16384" width="11.5546875" style="22"/>
  </cols>
  <sheetData>
    <row r="4" spans="1:13" ht="15" x14ac:dyDescent="0.25">
      <c r="A4" s="297" t="s">
        <v>97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</row>
    <row r="5" spans="1:13" ht="15" x14ac:dyDescent="0.25">
      <c r="A5" s="171"/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</row>
    <row r="6" spans="1:13" ht="15" x14ac:dyDescent="0.25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</row>
    <row r="7" spans="1:13" x14ac:dyDescent="0.3">
      <c r="A7" s="186">
        <v>45658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</row>
    <row r="8" spans="1:13" s="171" customFormat="1" x14ac:dyDescent="0.3">
      <c r="A8" s="187" t="s">
        <v>98</v>
      </c>
      <c r="B8" s="188" t="s">
        <v>99</v>
      </c>
      <c r="C8" s="189" t="s">
        <v>59</v>
      </c>
      <c r="D8" s="190" t="s">
        <v>60</v>
      </c>
      <c r="E8" s="191" t="s">
        <v>80</v>
      </c>
      <c r="F8" s="188" t="s">
        <v>100</v>
      </c>
      <c r="G8" s="189" t="s">
        <v>59</v>
      </c>
      <c r="H8" s="190" t="s">
        <v>60</v>
      </c>
      <c r="I8" s="191" t="s">
        <v>80</v>
      </c>
      <c r="J8" s="188" t="s">
        <v>101</v>
      </c>
      <c r="K8" s="189" t="s">
        <v>59</v>
      </c>
      <c r="L8" s="190" t="s">
        <v>60</v>
      </c>
      <c r="M8" s="191" t="s">
        <v>80</v>
      </c>
    </row>
    <row r="9" spans="1:13" x14ac:dyDescent="0.3">
      <c r="A9" s="181" t="s">
        <v>87</v>
      </c>
      <c r="B9" s="192">
        <v>0</v>
      </c>
      <c r="C9" s="192">
        <v>0</v>
      </c>
      <c r="D9" s="192">
        <v>0</v>
      </c>
      <c r="E9" s="192">
        <v>0</v>
      </c>
      <c r="F9" s="192">
        <v>2</v>
      </c>
      <c r="G9" s="192">
        <v>20</v>
      </c>
      <c r="H9" s="192">
        <v>5</v>
      </c>
      <c r="I9" s="192">
        <v>25</v>
      </c>
      <c r="J9" s="192">
        <v>1</v>
      </c>
      <c r="K9" s="192">
        <v>11</v>
      </c>
      <c r="L9" s="192">
        <v>0</v>
      </c>
      <c r="M9" s="193">
        <v>11</v>
      </c>
    </row>
    <row r="10" spans="1:13" x14ac:dyDescent="0.3">
      <c r="A10" s="181" t="s">
        <v>88</v>
      </c>
      <c r="B10" s="192">
        <v>0</v>
      </c>
      <c r="C10" s="192">
        <v>0</v>
      </c>
      <c r="D10" s="192">
        <v>0</v>
      </c>
      <c r="E10" s="192">
        <f t="shared" ref="E10:E18" si="0">+C10+D10</f>
        <v>0</v>
      </c>
      <c r="F10" s="192">
        <v>0</v>
      </c>
      <c r="G10" s="192">
        <v>0</v>
      </c>
      <c r="H10" s="192">
        <v>0</v>
      </c>
      <c r="I10" s="192">
        <f t="shared" ref="I10:I18" si="1">+G10+H10</f>
        <v>0</v>
      </c>
      <c r="J10" s="192">
        <v>0</v>
      </c>
      <c r="K10" s="192">
        <v>0</v>
      </c>
      <c r="L10" s="192">
        <v>0</v>
      </c>
      <c r="M10" s="193">
        <f t="shared" ref="M10:M17" si="2">+K10+L10</f>
        <v>0</v>
      </c>
    </row>
    <row r="11" spans="1:13" x14ac:dyDescent="0.3">
      <c r="A11" s="181" t="s">
        <v>89</v>
      </c>
      <c r="B11" s="192">
        <v>0</v>
      </c>
      <c r="C11" s="192">
        <v>0</v>
      </c>
      <c r="D11" s="192">
        <v>0</v>
      </c>
      <c r="E11" s="192">
        <f t="shared" si="0"/>
        <v>0</v>
      </c>
      <c r="F11" s="192">
        <v>0</v>
      </c>
      <c r="G11" s="192">
        <v>0</v>
      </c>
      <c r="H11" s="192">
        <v>0</v>
      </c>
      <c r="I11" s="192">
        <f t="shared" si="1"/>
        <v>0</v>
      </c>
      <c r="J11" s="192">
        <v>0</v>
      </c>
      <c r="K11" s="192">
        <v>0</v>
      </c>
      <c r="L11" s="192">
        <v>0</v>
      </c>
      <c r="M11" s="193">
        <f t="shared" si="2"/>
        <v>0</v>
      </c>
    </row>
    <row r="12" spans="1:13" x14ac:dyDescent="0.3">
      <c r="A12" s="181" t="s">
        <v>90</v>
      </c>
      <c r="B12" s="192">
        <v>0</v>
      </c>
      <c r="C12" s="192">
        <v>0</v>
      </c>
      <c r="D12" s="192">
        <v>0</v>
      </c>
      <c r="E12" s="192">
        <v>0</v>
      </c>
      <c r="F12" s="192">
        <v>2</v>
      </c>
      <c r="G12" s="192">
        <v>14</v>
      </c>
      <c r="H12" s="192">
        <v>1</v>
      </c>
      <c r="I12" s="192">
        <v>15</v>
      </c>
      <c r="J12" s="192">
        <v>4</v>
      </c>
      <c r="K12" s="192">
        <v>18</v>
      </c>
      <c r="L12" s="192">
        <v>1</v>
      </c>
      <c r="M12" s="193">
        <v>19</v>
      </c>
    </row>
    <row r="13" spans="1:13" x14ac:dyDescent="0.3">
      <c r="A13" s="181" t="s">
        <v>91</v>
      </c>
      <c r="B13" s="194">
        <v>0</v>
      </c>
      <c r="C13" s="194">
        <v>0</v>
      </c>
      <c r="D13" s="194">
        <v>0</v>
      </c>
      <c r="E13" s="194">
        <v>0</v>
      </c>
      <c r="F13" s="194">
        <v>1</v>
      </c>
      <c r="G13" s="194">
        <v>9</v>
      </c>
      <c r="H13" s="194">
        <v>4</v>
      </c>
      <c r="I13" s="194">
        <v>13</v>
      </c>
      <c r="J13" s="194">
        <v>1</v>
      </c>
      <c r="K13" s="194">
        <v>9</v>
      </c>
      <c r="L13" s="194">
        <v>4</v>
      </c>
      <c r="M13" s="194">
        <v>13</v>
      </c>
    </row>
    <row r="14" spans="1:13" x14ac:dyDescent="0.3">
      <c r="A14" s="181" t="s">
        <v>92</v>
      </c>
      <c r="B14" s="192">
        <v>0</v>
      </c>
      <c r="C14" s="192">
        <v>0</v>
      </c>
      <c r="D14" s="192">
        <v>0</v>
      </c>
      <c r="E14" s="192">
        <f t="shared" si="0"/>
        <v>0</v>
      </c>
      <c r="F14" s="192">
        <v>0</v>
      </c>
      <c r="G14" s="192">
        <v>0</v>
      </c>
      <c r="H14" s="192">
        <v>0</v>
      </c>
      <c r="I14" s="192">
        <f t="shared" si="1"/>
        <v>0</v>
      </c>
      <c r="J14" s="192">
        <v>0</v>
      </c>
      <c r="K14" s="192">
        <v>0</v>
      </c>
      <c r="L14" s="192">
        <v>0</v>
      </c>
      <c r="M14" s="193">
        <f t="shared" si="2"/>
        <v>0</v>
      </c>
    </row>
    <row r="15" spans="1:13" x14ac:dyDescent="0.3">
      <c r="A15" s="181" t="s">
        <v>93</v>
      </c>
      <c r="B15" s="192">
        <v>0</v>
      </c>
      <c r="C15" s="192">
        <v>0</v>
      </c>
      <c r="D15" s="192">
        <v>0</v>
      </c>
      <c r="E15" s="192">
        <v>0</v>
      </c>
      <c r="F15" s="192">
        <v>1</v>
      </c>
      <c r="G15" s="192">
        <v>15</v>
      </c>
      <c r="H15" s="192">
        <v>3</v>
      </c>
      <c r="I15" s="192">
        <v>18</v>
      </c>
      <c r="J15" s="192">
        <v>1</v>
      </c>
      <c r="K15" s="192">
        <v>15</v>
      </c>
      <c r="L15" s="192">
        <v>3</v>
      </c>
      <c r="M15" s="193">
        <v>18</v>
      </c>
    </row>
    <row r="16" spans="1:13" x14ac:dyDescent="0.3">
      <c r="A16" s="181" t="s">
        <v>94</v>
      </c>
      <c r="B16" s="192">
        <v>0</v>
      </c>
      <c r="C16" s="192">
        <v>0</v>
      </c>
      <c r="D16" s="192">
        <v>0</v>
      </c>
      <c r="E16" s="192">
        <f t="shared" si="0"/>
        <v>0</v>
      </c>
      <c r="F16" s="192">
        <v>0</v>
      </c>
      <c r="G16" s="192">
        <v>0</v>
      </c>
      <c r="H16" s="192">
        <v>0</v>
      </c>
      <c r="I16" s="192">
        <f t="shared" si="1"/>
        <v>0</v>
      </c>
      <c r="J16" s="192">
        <v>0</v>
      </c>
      <c r="K16" s="192">
        <v>0</v>
      </c>
      <c r="L16" s="192">
        <v>0</v>
      </c>
      <c r="M16" s="193">
        <f t="shared" si="2"/>
        <v>0</v>
      </c>
    </row>
    <row r="17" spans="1:13" x14ac:dyDescent="0.3">
      <c r="A17" s="181" t="s">
        <v>95</v>
      </c>
      <c r="B17" s="192">
        <v>0</v>
      </c>
      <c r="C17" s="192">
        <v>0</v>
      </c>
      <c r="D17" s="192">
        <v>0</v>
      </c>
      <c r="E17" s="192">
        <f t="shared" si="0"/>
        <v>0</v>
      </c>
      <c r="F17" s="192">
        <v>0</v>
      </c>
      <c r="G17" s="192">
        <v>0</v>
      </c>
      <c r="H17" s="192">
        <v>0</v>
      </c>
      <c r="I17" s="192">
        <f t="shared" si="1"/>
        <v>0</v>
      </c>
      <c r="J17" s="192">
        <v>0</v>
      </c>
      <c r="K17" s="192">
        <v>0</v>
      </c>
      <c r="L17" s="192">
        <v>0</v>
      </c>
      <c r="M17" s="193">
        <f t="shared" si="2"/>
        <v>0</v>
      </c>
    </row>
    <row r="18" spans="1:13" x14ac:dyDescent="0.3">
      <c r="A18" s="181" t="s">
        <v>96</v>
      </c>
      <c r="B18" s="192">
        <v>0</v>
      </c>
      <c r="C18" s="192">
        <v>0</v>
      </c>
      <c r="D18" s="192">
        <v>0</v>
      </c>
      <c r="E18" s="192">
        <f t="shared" si="0"/>
        <v>0</v>
      </c>
      <c r="F18" s="192">
        <v>0</v>
      </c>
      <c r="G18" s="192">
        <v>0</v>
      </c>
      <c r="H18" s="192">
        <v>0</v>
      </c>
      <c r="I18" s="192">
        <f t="shared" si="1"/>
        <v>0</v>
      </c>
      <c r="J18" s="192">
        <v>3</v>
      </c>
      <c r="K18" s="192">
        <v>27</v>
      </c>
      <c r="L18" s="192">
        <v>3</v>
      </c>
      <c r="M18" s="193">
        <v>30</v>
      </c>
    </row>
    <row r="19" spans="1:13" ht="18" x14ac:dyDescent="0.35">
      <c r="A19" s="195" t="s">
        <v>9</v>
      </c>
      <c r="B19" s="196">
        <f>SUM(B9:B18)</f>
        <v>0</v>
      </c>
      <c r="C19" s="196">
        <f>SUM(C9:C18)</f>
        <v>0</v>
      </c>
      <c r="D19" s="196">
        <f>SUM(D9:D18)</f>
        <v>0</v>
      </c>
      <c r="E19" s="196">
        <f t="shared" ref="E19:L19" si="3">SUM(E9:E16)</f>
        <v>0</v>
      </c>
      <c r="F19" s="196">
        <f t="shared" si="3"/>
        <v>6</v>
      </c>
      <c r="G19" s="196">
        <f t="shared" si="3"/>
        <v>58</v>
      </c>
      <c r="H19" s="196">
        <f t="shared" si="3"/>
        <v>13</v>
      </c>
      <c r="I19" s="196">
        <f t="shared" si="3"/>
        <v>71</v>
      </c>
      <c r="J19" s="196">
        <f t="shared" si="3"/>
        <v>7</v>
      </c>
      <c r="K19" s="196">
        <f t="shared" si="3"/>
        <v>53</v>
      </c>
      <c r="L19" s="196">
        <f t="shared" si="3"/>
        <v>8</v>
      </c>
      <c r="M19" s="196">
        <f>SUM(M9:M16)</f>
        <v>61</v>
      </c>
    </row>
    <row r="21" spans="1:13" x14ac:dyDescent="0.3">
      <c r="A21" s="186">
        <v>45716</v>
      </c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</row>
    <row r="22" spans="1:13" s="171" customFormat="1" x14ac:dyDescent="0.3">
      <c r="A22" s="187" t="s">
        <v>98</v>
      </c>
      <c r="B22" s="188" t="s">
        <v>99</v>
      </c>
      <c r="C22" s="189" t="s">
        <v>59</v>
      </c>
      <c r="D22" s="190" t="s">
        <v>60</v>
      </c>
      <c r="E22" s="191" t="s">
        <v>80</v>
      </c>
      <c r="F22" s="188" t="s">
        <v>100</v>
      </c>
      <c r="G22" s="189" t="s">
        <v>59</v>
      </c>
      <c r="H22" s="190" t="s">
        <v>60</v>
      </c>
      <c r="I22" s="191" t="s">
        <v>80</v>
      </c>
      <c r="J22" s="188" t="s">
        <v>101</v>
      </c>
      <c r="K22" s="189" t="s">
        <v>59</v>
      </c>
      <c r="L22" s="190" t="s">
        <v>60</v>
      </c>
      <c r="M22" s="191" t="s">
        <v>80</v>
      </c>
    </row>
    <row r="23" spans="1:13" x14ac:dyDescent="0.3">
      <c r="A23" s="181" t="s">
        <v>87</v>
      </c>
      <c r="B23" s="192">
        <v>0</v>
      </c>
      <c r="C23" s="192">
        <v>0</v>
      </c>
      <c r="D23" s="192">
        <v>0</v>
      </c>
      <c r="E23" s="192">
        <v>0</v>
      </c>
      <c r="F23" s="192">
        <v>0</v>
      </c>
      <c r="G23" s="192">
        <v>0</v>
      </c>
      <c r="H23" s="192">
        <v>0</v>
      </c>
      <c r="I23" s="192">
        <v>0</v>
      </c>
      <c r="J23" s="192">
        <v>12</v>
      </c>
      <c r="K23" s="192">
        <v>18</v>
      </c>
      <c r="L23" s="192">
        <v>8</v>
      </c>
      <c r="M23" s="193">
        <v>26</v>
      </c>
    </row>
    <row r="24" spans="1:13" x14ac:dyDescent="0.3">
      <c r="A24" s="181" t="s">
        <v>88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3"/>
    </row>
    <row r="25" spans="1:13" x14ac:dyDescent="0.3">
      <c r="A25" s="181" t="s">
        <v>89</v>
      </c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3"/>
    </row>
    <row r="26" spans="1:13" x14ac:dyDescent="0.3">
      <c r="A26" s="181" t="s">
        <v>90</v>
      </c>
      <c r="B26" s="192"/>
      <c r="C26" s="192"/>
      <c r="D26" s="192"/>
      <c r="E26" s="192"/>
      <c r="F26" s="192">
        <v>1</v>
      </c>
      <c r="G26" s="192">
        <v>11</v>
      </c>
      <c r="H26" s="192">
        <v>1</v>
      </c>
      <c r="I26" s="192">
        <v>12</v>
      </c>
      <c r="J26" s="192">
        <v>4</v>
      </c>
      <c r="K26" s="192">
        <v>36</v>
      </c>
      <c r="L26" s="192">
        <v>7</v>
      </c>
      <c r="M26" s="193">
        <v>43</v>
      </c>
    </row>
    <row r="27" spans="1:13" x14ac:dyDescent="0.3">
      <c r="A27" s="181" t="s">
        <v>91</v>
      </c>
      <c r="B27" s="194"/>
      <c r="C27" s="194"/>
      <c r="D27" s="194"/>
      <c r="E27" s="194"/>
      <c r="F27" s="194">
        <v>1</v>
      </c>
      <c r="G27" s="194">
        <v>9</v>
      </c>
      <c r="H27" s="194">
        <v>4</v>
      </c>
      <c r="I27" s="194">
        <v>13</v>
      </c>
      <c r="J27" s="194">
        <v>1</v>
      </c>
      <c r="K27" s="194">
        <v>9</v>
      </c>
      <c r="L27" s="194">
        <v>4</v>
      </c>
      <c r="M27" s="194">
        <v>13</v>
      </c>
    </row>
    <row r="28" spans="1:13" x14ac:dyDescent="0.3">
      <c r="A28" s="181" t="s">
        <v>92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3"/>
    </row>
    <row r="29" spans="1:13" x14ac:dyDescent="0.3">
      <c r="A29" s="181" t="s">
        <v>93</v>
      </c>
      <c r="B29" s="192"/>
      <c r="C29" s="192"/>
      <c r="D29" s="192"/>
      <c r="E29" s="192"/>
      <c r="F29" s="192"/>
      <c r="G29" s="192"/>
      <c r="H29" s="192"/>
      <c r="I29" s="192"/>
      <c r="J29" s="192">
        <v>1</v>
      </c>
      <c r="K29" s="192">
        <v>15</v>
      </c>
      <c r="L29" s="192">
        <v>3</v>
      </c>
      <c r="M29" s="193">
        <v>18</v>
      </c>
    </row>
    <row r="30" spans="1:13" x14ac:dyDescent="0.3">
      <c r="A30" s="181" t="s">
        <v>94</v>
      </c>
      <c r="B30" s="192"/>
      <c r="C30" s="192"/>
      <c r="D30" s="192"/>
      <c r="E30" s="192"/>
      <c r="F30" s="192"/>
      <c r="G30" s="192"/>
      <c r="H30" s="192"/>
      <c r="I30" s="192"/>
      <c r="J30" s="192">
        <v>1</v>
      </c>
      <c r="K30" s="192">
        <v>3</v>
      </c>
      <c r="L30" s="192">
        <v>1</v>
      </c>
      <c r="M30" s="193">
        <v>4</v>
      </c>
    </row>
    <row r="31" spans="1:13" x14ac:dyDescent="0.3">
      <c r="A31" s="181" t="s">
        <v>95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3"/>
    </row>
    <row r="32" spans="1:13" x14ac:dyDescent="0.3">
      <c r="A32" s="181" t="s">
        <v>96</v>
      </c>
      <c r="B32" s="192"/>
      <c r="C32" s="192"/>
      <c r="D32" s="192"/>
      <c r="E32" s="192"/>
      <c r="F32" s="192">
        <v>1</v>
      </c>
      <c r="G32" s="192">
        <v>15</v>
      </c>
      <c r="H32" s="192">
        <v>4</v>
      </c>
      <c r="I32" s="192">
        <v>19</v>
      </c>
      <c r="J32" s="192">
        <v>2</v>
      </c>
      <c r="K32" s="192">
        <v>23</v>
      </c>
      <c r="L32" s="192">
        <v>3</v>
      </c>
      <c r="M32" s="193">
        <v>26</v>
      </c>
    </row>
    <row r="33" spans="1:13" ht="18" x14ac:dyDescent="0.35">
      <c r="A33" s="195" t="s">
        <v>9</v>
      </c>
      <c r="B33" s="196">
        <f>SUM(B23:B32)</f>
        <v>0</v>
      </c>
      <c r="C33" s="196">
        <f>SUM(C23:C32)</f>
        <v>0</v>
      </c>
      <c r="D33" s="196">
        <f>SUM(D23:D32)</f>
        <v>0</v>
      </c>
      <c r="E33" s="196">
        <f t="shared" ref="E33" si="4">SUM(E23:E30)</f>
        <v>0</v>
      </c>
      <c r="F33" s="196">
        <f>SUM(F23:F32)</f>
        <v>3</v>
      </c>
      <c r="G33" s="196">
        <f t="shared" ref="G33:M33" si="5">SUM(G23:G32)</f>
        <v>35</v>
      </c>
      <c r="H33" s="196">
        <f t="shared" si="5"/>
        <v>9</v>
      </c>
      <c r="I33" s="196">
        <f t="shared" si="5"/>
        <v>44</v>
      </c>
      <c r="J33" s="196">
        <f t="shared" si="5"/>
        <v>21</v>
      </c>
      <c r="K33" s="196">
        <f t="shared" si="5"/>
        <v>104</v>
      </c>
      <c r="L33" s="196">
        <f t="shared" si="5"/>
        <v>26</v>
      </c>
      <c r="M33" s="196">
        <f t="shared" si="5"/>
        <v>130</v>
      </c>
    </row>
    <row r="35" spans="1:13" x14ac:dyDescent="0.3">
      <c r="A35" s="186">
        <v>45747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</row>
    <row r="36" spans="1:13" s="171" customFormat="1" x14ac:dyDescent="0.3">
      <c r="A36" s="187" t="s">
        <v>98</v>
      </c>
      <c r="B36" s="188" t="s">
        <v>99</v>
      </c>
      <c r="C36" s="189" t="s">
        <v>59</v>
      </c>
      <c r="D36" s="190" t="s">
        <v>60</v>
      </c>
      <c r="E36" s="191" t="s">
        <v>80</v>
      </c>
      <c r="F36" s="188" t="s">
        <v>100</v>
      </c>
      <c r="G36" s="189" t="s">
        <v>59</v>
      </c>
      <c r="H36" s="190" t="s">
        <v>60</v>
      </c>
      <c r="I36" s="191" t="s">
        <v>80</v>
      </c>
      <c r="J36" s="188" t="s">
        <v>101</v>
      </c>
      <c r="K36" s="189" t="s">
        <v>59</v>
      </c>
      <c r="L36" s="190" t="s">
        <v>60</v>
      </c>
      <c r="M36" s="191" t="s">
        <v>80</v>
      </c>
    </row>
    <row r="37" spans="1:13" x14ac:dyDescent="0.3">
      <c r="A37" s="181" t="s">
        <v>87</v>
      </c>
      <c r="B37" s="192">
        <v>0</v>
      </c>
      <c r="C37" s="192">
        <v>0</v>
      </c>
      <c r="D37" s="192">
        <v>0</v>
      </c>
      <c r="E37" s="202">
        <f>+C37+D37</f>
        <v>0</v>
      </c>
      <c r="F37" s="192">
        <v>0</v>
      </c>
      <c r="G37" s="192">
        <v>0</v>
      </c>
      <c r="H37" s="192">
        <v>0</v>
      </c>
      <c r="I37" s="202">
        <f>+G37+H37</f>
        <v>0</v>
      </c>
      <c r="J37" s="192">
        <v>0</v>
      </c>
      <c r="K37" s="192">
        <v>0</v>
      </c>
      <c r="L37" s="192">
        <v>0</v>
      </c>
      <c r="M37" s="203">
        <f>+K37+L37</f>
        <v>0</v>
      </c>
    </row>
    <row r="38" spans="1:13" x14ac:dyDescent="0.3">
      <c r="A38" s="181" t="s">
        <v>88</v>
      </c>
      <c r="B38" s="192"/>
      <c r="C38" s="192"/>
      <c r="D38" s="192"/>
      <c r="E38" s="202">
        <f t="shared" ref="E38:E47" si="6">+C38+D38</f>
        <v>0</v>
      </c>
      <c r="F38" s="192"/>
      <c r="G38" s="192"/>
      <c r="H38" s="192"/>
      <c r="I38" s="202">
        <f t="shared" ref="I38:I46" si="7">+G38+H38</f>
        <v>0</v>
      </c>
      <c r="J38" s="192"/>
      <c r="K38" s="192"/>
      <c r="L38" s="192"/>
      <c r="M38" s="203">
        <f t="shared" ref="M38:M46" si="8">+K38+L38</f>
        <v>0</v>
      </c>
    </row>
    <row r="39" spans="1:13" x14ac:dyDescent="0.3">
      <c r="A39" s="181" t="s">
        <v>89</v>
      </c>
      <c r="B39" s="192"/>
      <c r="C39" s="192"/>
      <c r="D39" s="192"/>
      <c r="E39" s="202">
        <f t="shared" si="6"/>
        <v>0</v>
      </c>
      <c r="F39" s="192">
        <v>4</v>
      </c>
      <c r="G39" s="192">
        <v>60</v>
      </c>
      <c r="H39" s="192">
        <v>11</v>
      </c>
      <c r="I39" s="202">
        <f t="shared" si="7"/>
        <v>71</v>
      </c>
      <c r="J39" s="192">
        <v>1</v>
      </c>
      <c r="K39" s="192">
        <v>21</v>
      </c>
      <c r="L39" s="192">
        <v>3</v>
      </c>
      <c r="M39" s="203">
        <f t="shared" si="8"/>
        <v>24</v>
      </c>
    </row>
    <row r="40" spans="1:13" x14ac:dyDescent="0.3">
      <c r="A40" s="181" t="s">
        <v>90</v>
      </c>
      <c r="B40" s="192"/>
      <c r="C40" s="192"/>
      <c r="D40" s="192"/>
      <c r="E40" s="202">
        <f t="shared" si="6"/>
        <v>0</v>
      </c>
      <c r="F40" s="192">
        <v>4</v>
      </c>
      <c r="G40" s="192">
        <v>23</v>
      </c>
      <c r="H40" s="192">
        <v>5</v>
      </c>
      <c r="I40" s="202">
        <f t="shared" si="7"/>
        <v>28</v>
      </c>
      <c r="J40" s="192">
        <v>3</v>
      </c>
      <c r="K40" s="192">
        <v>16</v>
      </c>
      <c r="L40" s="192">
        <v>4</v>
      </c>
      <c r="M40" s="203">
        <f t="shared" si="8"/>
        <v>20</v>
      </c>
    </row>
    <row r="41" spans="1:13" x14ac:dyDescent="0.3">
      <c r="A41" s="181" t="s">
        <v>91</v>
      </c>
      <c r="B41" s="194"/>
      <c r="C41" s="194"/>
      <c r="D41" s="194"/>
      <c r="E41" s="202">
        <f t="shared" si="6"/>
        <v>0</v>
      </c>
      <c r="F41" s="204">
        <v>1</v>
      </c>
      <c r="G41" s="204">
        <v>9</v>
      </c>
      <c r="H41" s="204">
        <v>4</v>
      </c>
      <c r="I41" s="202">
        <f t="shared" si="7"/>
        <v>13</v>
      </c>
      <c r="J41" s="204">
        <v>1</v>
      </c>
      <c r="K41" s="204">
        <v>9</v>
      </c>
      <c r="L41" s="204">
        <v>4</v>
      </c>
      <c r="M41" s="203">
        <f t="shared" si="8"/>
        <v>13</v>
      </c>
    </row>
    <row r="42" spans="1:13" x14ac:dyDescent="0.3">
      <c r="A42" s="181" t="s">
        <v>92</v>
      </c>
      <c r="B42" s="192"/>
      <c r="C42" s="192"/>
      <c r="D42" s="192"/>
      <c r="E42" s="202">
        <f t="shared" si="6"/>
        <v>0</v>
      </c>
      <c r="F42" s="192"/>
      <c r="G42" s="192"/>
      <c r="H42" s="192"/>
      <c r="I42" s="202">
        <f t="shared" si="7"/>
        <v>0</v>
      </c>
      <c r="J42" s="192"/>
      <c r="K42" s="192"/>
      <c r="L42" s="192"/>
      <c r="M42" s="203">
        <f t="shared" si="8"/>
        <v>0</v>
      </c>
    </row>
    <row r="43" spans="1:13" x14ac:dyDescent="0.3">
      <c r="A43" s="181" t="s">
        <v>93</v>
      </c>
      <c r="B43" s="192"/>
      <c r="C43" s="192"/>
      <c r="D43" s="192"/>
      <c r="E43" s="202">
        <f t="shared" si="6"/>
        <v>0</v>
      </c>
      <c r="F43" s="192"/>
      <c r="G43" s="192"/>
      <c r="H43" s="192"/>
      <c r="I43" s="202">
        <f t="shared" si="7"/>
        <v>0</v>
      </c>
      <c r="J43" s="192"/>
      <c r="K43" s="192"/>
      <c r="L43" s="192"/>
      <c r="M43" s="203">
        <f t="shared" si="8"/>
        <v>0</v>
      </c>
    </row>
    <row r="44" spans="1:13" x14ac:dyDescent="0.3">
      <c r="A44" s="181" t="s">
        <v>94</v>
      </c>
      <c r="B44" s="192"/>
      <c r="C44" s="192"/>
      <c r="D44" s="192"/>
      <c r="E44" s="202">
        <f t="shared" si="6"/>
        <v>0</v>
      </c>
      <c r="F44" s="192">
        <v>2</v>
      </c>
      <c r="G44" s="192">
        <v>12</v>
      </c>
      <c r="H44" s="192">
        <v>14</v>
      </c>
      <c r="I44" s="202">
        <f t="shared" si="7"/>
        <v>26</v>
      </c>
      <c r="J44" s="192">
        <v>4</v>
      </c>
      <c r="K44" s="192">
        <v>44</v>
      </c>
      <c r="L44" s="192">
        <v>6</v>
      </c>
      <c r="M44" s="203">
        <f t="shared" si="8"/>
        <v>50</v>
      </c>
    </row>
    <row r="45" spans="1:13" x14ac:dyDescent="0.3">
      <c r="A45" s="181" t="s">
        <v>95</v>
      </c>
      <c r="B45" s="192"/>
      <c r="C45" s="192"/>
      <c r="D45" s="192"/>
      <c r="E45" s="202">
        <f t="shared" si="6"/>
        <v>0</v>
      </c>
      <c r="F45" s="192"/>
      <c r="G45" s="192"/>
      <c r="H45" s="192"/>
      <c r="I45" s="202">
        <f t="shared" si="7"/>
        <v>0</v>
      </c>
      <c r="J45" s="192"/>
      <c r="K45" s="192"/>
      <c r="L45" s="192"/>
      <c r="M45" s="203">
        <f t="shared" si="8"/>
        <v>0</v>
      </c>
    </row>
    <row r="46" spans="1:13" x14ac:dyDescent="0.3">
      <c r="A46" s="181" t="s">
        <v>96</v>
      </c>
      <c r="B46" s="192"/>
      <c r="C46" s="192"/>
      <c r="D46" s="192"/>
      <c r="E46" s="202">
        <f t="shared" si="6"/>
        <v>0</v>
      </c>
      <c r="F46" s="192">
        <v>7</v>
      </c>
      <c r="G46" s="192">
        <v>56</v>
      </c>
      <c r="H46" s="192">
        <v>16</v>
      </c>
      <c r="I46" s="202">
        <f t="shared" si="7"/>
        <v>72</v>
      </c>
      <c r="J46" s="192">
        <v>3</v>
      </c>
      <c r="K46" s="192">
        <v>32</v>
      </c>
      <c r="L46" s="192">
        <v>8</v>
      </c>
      <c r="M46" s="203">
        <f t="shared" si="8"/>
        <v>40</v>
      </c>
    </row>
    <row r="47" spans="1:13" x14ac:dyDescent="0.3">
      <c r="A47" s="181" t="s">
        <v>106</v>
      </c>
      <c r="B47" s="192">
        <v>2</v>
      </c>
      <c r="C47" s="192">
        <v>1</v>
      </c>
      <c r="D47" s="192">
        <v>4</v>
      </c>
      <c r="E47" s="202">
        <f t="shared" si="6"/>
        <v>5</v>
      </c>
      <c r="F47" s="192"/>
      <c r="G47" s="192"/>
      <c r="H47" s="192"/>
      <c r="I47" s="202"/>
      <c r="J47" s="192"/>
      <c r="K47" s="192"/>
      <c r="L47" s="192"/>
      <c r="M47" s="203"/>
    </row>
    <row r="48" spans="1:13" s="23" customFormat="1" ht="18" x14ac:dyDescent="0.35">
      <c r="A48" s="195" t="s">
        <v>9</v>
      </c>
      <c r="B48" s="196">
        <f>SUM(B37:B47)</f>
        <v>2</v>
      </c>
      <c r="C48" s="196">
        <f t="shared" ref="C48:M48" si="9">SUM(C37:C47)</f>
        <v>1</v>
      </c>
      <c r="D48" s="196">
        <f t="shared" si="9"/>
        <v>4</v>
      </c>
      <c r="E48" s="196">
        <f t="shared" si="9"/>
        <v>5</v>
      </c>
      <c r="F48" s="196">
        <f t="shared" si="9"/>
        <v>18</v>
      </c>
      <c r="G48" s="196">
        <f t="shared" si="9"/>
        <v>160</v>
      </c>
      <c r="H48" s="196">
        <f t="shared" si="9"/>
        <v>50</v>
      </c>
      <c r="I48" s="196">
        <f t="shared" si="9"/>
        <v>210</v>
      </c>
      <c r="J48" s="196">
        <f t="shared" si="9"/>
        <v>12</v>
      </c>
      <c r="K48" s="196">
        <f t="shared" si="9"/>
        <v>122</v>
      </c>
      <c r="L48" s="196">
        <f t="shared" si="9"/>
        <v>25</v>
      </c>
      <c r="M48" s="196">
        <f t="shared" si="9"/>
        <v>147</v>
      </c>
    </row>
    <row r="50" spans="1:13" x14ac:dyDescent="0.3">
      <c r="A50" s="186" t="s">
        <v>105</v>
      </c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</row>
    <row r="51" spans="1:13" s="171" customFormat="1" x14ac:dyDescent="0.3">
      <c r="A51" s="187" t="s">
        <v>98</v>
      </c>
      <c r="B51" s="188" t="s">
        <v>99</v>
      </c>
      <c r="C51" s="189" t="s">
        <v>59</v>
      </c>
      <c r="D51" s="190" t="s">
        <v>60</v>
      </c>
      <c r="E51" s="191" t="s">
        <v>80</v>
      </c>
      <c r="F51" s="188" t="s">
        <v>100</v>
      </c>
      <c r="G51" s="189" t="s">
        <v>59</v>
      </c>
      <c r="H51" s="190" t="s">
        <v>60</v>
      </c>
      <c r="I51" s="191" t="s">
        <v>80</v>
      </c>
      <c r="J51" s="188" t="s">
        <v>101</v>
      </c>
      <c r="K51" s="189" t="s">
        <v>59</v>
      </c>
      <c r="L51" s="190" t="s">
        <v>60</v>
      </c>
      <c r="M51" s="191" t="s">
        <v>80</v>
      </c>
    </row>
    <row r="52" spans="1:13" x14ac:dyDescent="0.3">
      <c r="A52" s="181" t="s">
        <v>87</v>
      </c>
      <c r="B52" s="192">
        <f>+B9+B23+B37</f>
        <v>0</v>
      </c>
      <c r="C52" s="192">
        <f t="shared" ref="C52:M52" si="10">+C9+C23+C37</f>
        <v>0</v>
      </c>
      <c r="D52" s="192">
        <f t="shared" si="10"/>
        <v>0</v>
      </c>
      <c r="E52" s="192">
        <f t="shared" si="10"/>
        <v>0</v>
      </c>
      <c r="F52" s="192">
        <f t="shared" si="10"/>
        <v>2</v>
      </c>
      <c r="G52" s="192">
        <f t="shared" si="10"/>
        <v>20</v>
      </c>
      <c r="H52" s="192">
        <f t="shared" si="10"/>
        <v>5</v>
      </c>
      <c r="I52" s="192">
        <f t="shared" si="10"/>
        <v>25</v>
      </c>
      <c r="J52" s="192">
        <f t="shared" si="10"/>
        <v>13</v>
      </c>
      <c r="K52" s="192">
        <f t="shared" si="10"/>
        <v>29</v>
      </c>
      <c r="L52" s="192">
        <f t="shared" si="10"/>
        <v>8</v>
      </c>
      <c r="M52" s="192">
        <f t="shared" si="10"/>
        <v>37</v>
      </c>
    </row>
    <row r="53" spans="1:13" x14ac:dyDescent="0.3">
      <c r="A53" s="181" t="s">
        <v>88</v>
      </c>
      <c r="B53" s="192">
        <f t="shared" ref="B53:M62" si="11">+B10+B24+B38</f>
        <v>0</v>
      </c>
      <c r="C53" s="192">
        <f t="shared" si="11"/>
        <v>0</v>
      </c>
      <c r="D53" s="192">
        <f t="shared" si="11"/>
        <v>0</v>
      </c>
      <c r="E53" s="192">
        <f t="shared" si="11"/>
        <v>0</v>
      </c>
      <c r="F53" s="192">
        <f t="shared" si="11"/>
        <v>0</v>
      </c>
      <c r="G53" s="192">
        <f t="shared" si="11"/>
        <v>0</v>
      </c>
      <c r="H53" s="192">
        <f t="shared" si="11"/>
        <v>0</v>
      </c>
      <c r="I53" s="192">
        <f t="shared" si="11"/>
        <v>0</v>
      </c>
      <c r="J53" s="192">
        <f t="shared" si="11"/>
        <v>0</v>
      </c>
      <c r="K53" s="192">
        <f t="shared" si="11"/>
        <v>0</v>
      </c>
      <c r="L53" s="192">
        <f t="shared" si="11"/>
        <v>0</v>
      </c>
      <c r="M53" s="192">
        <f t="shared" si="11"/>
        <v>0</v>
      </c>
    </row>
    <row r="54" spans="1:13" x14ac:dyDescent="0.3">
      <c r="A54" s="181" t="s">
        <v>89</v>
      </c>
      <c r="B54" s="192">
        <f t="shared" si="11"/>
        <v>0</v>
      </c>
      <c r="C54" s="192">
        <f t="shared" si="11"/>
        <v>0</v>
      </c>
      <c r="D54" s="192">
        <f t="shared" si="11"/>
        <v>0</v>
      </c>
      <c r="E54" s="192">
        <f t="shared" si="11"/>
        <v>0</v>
      </c>
      <c r="F54" s="192">
        <f t="shared" si="11"/>
        <v>4</v>
      </c>
      <c r="G54" s="192">
        <f t="shared" si="11"/>
        <v>60</v>
      </c>
      <c r="H54" s="192">
        <f t="shared" si="11"/>
        <v>11</v>
      </c>
      <c r="I54" s="192">
        <f t="shared" si="11"/>
        <v>71</v>
      </c>
      <c r="J54" s="192">
        <f t="shared" si="11"/>
        <v>1</v>
      </c>
      <c r="K54" s="192">
        <f t="shared" si="11"/>
        <v>21</v>
      </c>
      <c r="L54" s="192">
        <f t="shared" si="11"/>
        <v>3</v>
      </c>
      <c r="M54" s="192">
        <f t="shared" si="11"/>
        <v>24</v>
      </c>
    </row>
    <row r="55" spans="1:13" x14ac:dyDescent="0.3">
      <c r="A55" s="181" t="s">
        <v>90</v>
      </c>
      <c r="B55" s="192">
        <f t="shared" si="11"/>
        <v>0</v>
      </c>
      <c r="C55" s="192">
        <f t="shared" si="11"/>
        <v>0</v>
      </c>
      <c r="D55" s="192">
        <f t="shared" si="11"/>
        <v>0</v>
      </c>
      <c r="E55" s="192">
        <f t="shared" si="11"/>
        <v>0</v>
      </c>
      <c r="F55" s="192">
        <f t="shared" si="11"/>
        <v>7</v>
      </c>
      <c r="G55" s="192">
        <f t="shared" si="11"/>
        <v>48</v>
      </c>
      <c r="H55" s="192">
        <f t="shared" si="11"/>
        <v>7</v>
      </c>
      <c r="I55" s="192">
        <f t="shared" si="11"/>
        <v>55</v>
      </c>
      <c r="J55" s="192">
        <f t="shared" si="11"/>
        <v>11</v>
      </c>
      <c r="K55" s="192">
        <f t="shared" si="11"/>
        <v>70</v>
      </c>
      <c r="L55" s="192">
        <f t="shared" si="11"/>
        <v>12</v>
      </c>
      <c r="M55" s="192">
        <f t="shared" si="11"/>
        <v>82</v>
      </c>
    </row>
    <row r="56" spans="1:13" x14ac:dyDescent="0.3">
      <c r="A56" s="181" t="s">
        <v>91</v>
      </c>
      <c r="B56" s="192">
        <f t="shared" si="11"/>
        <v>0</v>
      </c>
      <c r="C56" s="192">
        <f t="shared" si="11"/>
        <v>0</v>
      </c>
      <c r="D56" s="192">
        <f t="shared" si="11"/>
        <v>0</v>
      </c>
      <c r="E56" s="192">
        <f t="shared" si="11"/>
        <v>0</v>
      </c>
      <c r="F56" s="192">
        <f t="shared" si="11"/>
        <v>3</v>
      </c>
      <c r="G56" s="192">
        <f t="shared" si="11"/>
        <v>27</v>
      </c>
      <c r="H56" s="192">
        <f t="shared" si="11"/>
        <v>12</v>
      </c>
      <c r="I56" s="192">
        <f t="shared" si="11"/>
        <v>39</v>
      </c>
      <c r="J56" s="192">
        <f t="shared" si="11"/>
        <v>3</v>
      </c>
      <c r="K56" s="192">
        <f t="shared" si="11"/>
        <v>27</v>
      </c>
      <c r="L56" s="192">
        <f t="shared" si="11"/>
        <v>12</v>
      </c>
      <c r="M56" s="192">
        <f t="shared" si="11"/>
        <v>39</v>
      </c>
    </row>
    <row r="57" spans="1:13" x14ac:dyDescent="0.3">
      <c r="A57" s="181" t="s">
        <v>92</v>
      </c>
      <c r="B57" s="192">
        <f t="shared" si="11"/>
        <v>0</v>
      </c>
      <c r="C57" s="192">
        <f t="shared" si="11"/>
        <v>0</v>
      </c>
      <c r="D57" s="192">
        <f t="shared" si="11"/>
        <v>0</v>
      </c>
      <c r="E57" s="192">
        <f t="shared" si="11"/>
        <v>0</v>
      </c>
      <c r="F57" s="192">
        <f t="shared" si="11"/>
        <v>0</v>
      </c>
      <c r="G57" s="192">
        <f t="shared" si="11"/>
        <v>0</v>
      </c>
      <c r="H57" s="192">
        <f t="shared" si="11"/>
        <v>0</v>
      </c>
      <c r="I57" s="192">
        <f t="shared" si="11"/>
        <v>0</v>
      </c>
      <c r="J57" s="192">
        <f t="shared" si="11"/>
        <v>0</v>
      </c>
      <c r="K57" s="192">
        <f t="shared" si="11"/>
        <v>0</v>
      </c>
      <c r="L57" s="192">
        <f t="shared" si="11"/>
        <v>0</v>
      </c>
      <c r="M57" s="192">
        <f t="shared" si="11"/>
        <v>0</v>
      </c>
    </row>
    <row r="58" spans="1:13" x14ac:dyDescent="0.3">
      <c r="A58" s="181" t="s">
        <v>93</v>
      </c>
      <c r="B58" s="192">
        <f t="shared" si="11"/>
        <v>0</v>
      </c>
      <c r="C58" s="192">
        <f t="shared" si="11"/>
        <v>0</v>
      </c>
      <c r="D58" s="192">
        <f t="shared" si="11"/>
        <v>0</v>
      </c>
      <c r="E58" s="192">
        <f t="shared" si="11"/>
        <v>0</v>
      </c>
      <c r="F58" s="192">
        <f t="shared" si="11"/>
        <v>1</v>
      </c>
      <c r="G58" s="192">
        <f t="shared" si="11"/>
        <v>15</v>
      </c>
      <c r="H58" s="192">
        <f t="shared" si="11"/>
        <v>3</v>
      </c>
      <c r="I58" s="192">
        <f t="shared" si="11"/>
        <v>18</v>
      </c>
      <c r="J58" s="192">
        <f t="shared" si="11"/>
        <v>2</v>
      </c>
      <c r="K58" s="192">
        <f t="shared" si="11"/>
        <v>30</v>
      </c>
      <c r="L58" s="192">
        <f t="shared" si="11"/>
        <v>6</v>
      </c>
      <c r="M58" s="192">
        <f t="shared" si="11"/>
        <v>36</v>
      </c>
    </row>
    <row r="59" spans="1:13" x14ac:dyDescent="0.3">
      <c r="A59" s="181" t="s">
        <v>94</v>
      </c>
      <c r="B59" s="192">
        <f t="shared" si="11"/>
        <v>0</v>
      </c>
      <c r="C59" s="192">
        <f t="shared" si="11"/>
        <v>0</v>
      </c>
      <c r="D59" s="192">
        <f t="shared" si="11"/>
        <v>0</v>
      </c>
      <c r="E59" s="192">
        <f t="shared" si="11"/>
        <v>0</v>
      </c>
      <c r="F59" s="192">
        <f t="shared" si="11"/>
        <v>2</v>
      </c>
      <c r="G59" s="192">
        <f t="shared" si="11"/>
        <v>12</v>
      </c>
      <c r="H59" s="192">
        <f t="shared" si="11"/>
        <v>14</v>
      </c>
      <c r="I59" s="192">
        <f t="shared" si="11"/>
        <v>26</v>
      </c>
      <c r="J59" s="192">
        <f t="shared" si="11"/>
        <v>5</v>
      </c>
      <c r="K59" s="192">
        <f t="shared" si="11"/>
        <v>47</v>
      </c>
      <c r="L59" s="192">
        <f t="shared" si="11"/>
        <v>7</v>
      </c>
      <c r="M59" s="192">
        <f t="shared" si="11"/>
        <v>54</v>
      </c>
    </row>
    <row r="60" spans="1:13" x14ac:dyDescent="0.3">
      <c r="A60" s="181" t="s">
        <v>95</v>
      </c>
      <c r="B60" s="192">
        <f t="shared" si="11"/>
        <v>0</v>
      </c>
      <c r="C60" s="192">
        <f t="shared" si="11"/>
        <v>0</v>
      </c>
      <c r="D60" s="192">
        <f t="shared" si="11"/>
        <v>0</v>
      </c>
      <c r="E60" s="192">
        <f t="shared" si="11"/>
        <v>0</v>
      </c>
      <c r="F60" s="192">
        <f t="shared" si="11"/>
        <v>0</v>
      </c>
      <c r="G60" s="192">
        <f t="shared" si="11"/>
        <v>0</v>
      </c>
      <c r="H60" s="192">
        <f t="shared" si="11"/>
        <v>0</v>
      </c>
      <c r="I60" s="192">
        <f t="shared" si="11"/>
        <v>0</v>
      </c>
      <c r="J60" s="192">
        <f t="shared" si="11"/>
        <v>0</v>
      </c>
      <c r="K60" s="192">
        <f t="shared" si="11"/>
        <v>0</v>
      </c>
      <c r="L60" s="192">
        <f t="shared" si="11"/>
        <v>0</v>
      </c>
      <c r="M60" s="192">
        <f t="shared" si="11"/>
        <v>0</v>
      </c>
    </row>
    <row r="61" spans="1:13" x14ac:dyDescent="0.3">
      <c r="A61" s="181" t="s">
        <v>96</v>
      </c>
      <c r="B61" s="192">
        <f t="shared" si="11"/>
        <v>0</v>
      </c>
      <c r="C61" s="192">
        <f t="shared" si="11"/>
        <v>0</v>
      </c>
      <c r="D61" s="192">
        <f t="shared" si="11"/>
        <v>0</v>
      </c>
      <c r="E61" s="192">
        <f t="shared" si="11"/>
        <v>0</v>
      </c>
      <c r="F61" s="192">
        <f t="shared" si="11"/>
        <v>8</v>
      </c>
      <c r="G61" s="192">
        <f t="shared" si="11"/>
        <v>71</v>
      </c>
      <c r="H61" s="192">
        <f t="shared" si="11"/>
        <v>20</v>
      </c>
      <c r="I61" s="192">
        <f t="shared" si="11"/>
        <v>91</v>
      </c>
      <c r="J61" s="192">
        <f t="shared" si="11"/>
        <v>8</v>
      </c>
      <c r="K61" s="192">
        <f t="shared" si="11"/>
        <v>82</v>
      </c>
      <c r="L61" s="192">
        <f t="shared" si="11"/>
        <v>14</v>
      </c>
      <c r="M61" s="192">
        <f t="shared" si="11"/>
        <v>96</v>
      </c>
    </row>
    <row r="62" spans="1:13" x14ac:dyDescent="0.3">
      <c r="A62" s="181" t="s">
        <v>106</v>
      </c>
      <c r="B62" s="192">
        <f t="shared" si="11"/>
        <v>2</v>
      </c>
      <c r="C62" s="192">
        <f t="shared" si="11"/>
        <v>1</v>
      </c>
      <c r="D62" s="192">
        <f t="shared" si="11"/>
        <v>4</v>
      </c>
      <c r="E62" s="192">
        <f t="shared" si="11"/>
        <v>5</v>
      </c>
      <c r="F62" s="192">
        <f t="shared" si="11"/>
        <v>9</v>
      </c>
      <c r="G62" s="192">
        <f t="shared" si="11"/>
        <v>93</v>
      </c>
      <c r="H62" s="192">
        <f t="shared" si="11"/>
        <v>22</v>
      </c>
      <c r="I62" s="192">
        <f t="shared" si="11"/>
        <v>115</v>
      </c>
      <c r="J62" s="192">
        <f t="shared" si="11"/>
        <v>28</v>
      </c>
      <c r="K62" s="192">
        <f t="shared" si="11"/>
        <v>157</v>
      </c>
      <c r="L62" s="192">
        <f t="shared" si="11"/>
        <v>34</v>
      </c>
      <c r="M62" s="192">
        <f t="shared" si="11"/>
        <v>191</v>
      </c>
    </row>
    <row r="63" spans="1:13" s="23" customFormat="1" ht="18" x14ac:dyDescent="0.35">
      <c r="A63" s="195" t="s">
        <v>9</v>
      </c>
      <c r="B63" s="196">
        <f>SUM(B52:B62)</f>
        <v>2</v>
      </c>
      <c r="C63" s="196">
        <f t="shared" ref="C63:M63" si="12">SUM(C52:C62)</f>
        <v>1</v>
      </c>
      <c r="D63" s="196">
        <f t="shared" si="12"/>
        <v>4</v>
      </c>
      <c r="E63" s="196">
        <f t="shared" si="12"/>
        <v>5</v>
      </c>
      <c r="F63" s="196">
        <f t="shared" si="12"/>
        <v>36</v>
      </c>
      <c r="G63" s="196">
        <f t="shared" si="12"/>
        <v>346</v>
      </c>
      <c r="H63" s="196">
        <f t="shared" si="12"/>
        <v>94</v>
      </c>
      <c r="I63" s="196">
        <f t="shared" si="12"/>
        <v>440</v>
      </c>
      <c r="J63" s="196">
        <f t="shared" si="12"/>
        <v>71</v>
      </c>
      <c r="K63" s="196">
        <f t="shared" si="12"/>
        <v>463</v>
      </c>
      <c r="L63" s="196">
        <f t="shared" si="12"/>
        <v>96</v>
      </c>
      <c r="M63" s="196">
        <f t="shared" si="12"/>
        <v>559</v>
      </c>
    </row>
  </sheetData>
  <mergeCells count="1">
    <mergeCell ref="A4:M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61490-FBF5-4797-80C6-AAA7DFDF6FB3}">
  <dimension ref="A2:F41"/>
  <sheetViews>
    <sheetView tabSelected="1" workbookViewId="0">
      <selection activeCell="B1" sqref="B1"/>
    </sheetView>
  </sheetViews>
  <sheetFormatPr baseColWidth="10" defaultColWidth="11.44140625" defaultRowHeight="14.4" x14ac:dyDescent="0.3"/>
  <cols>
    <col min="1" max="1" width="8.6640625" customWidth="1"/>
    <col min="2" max="2" width="44.33203125" customWidth="1"/>
    <col min="3" max="3" width="12.88671875" customWidth="1"/>
    <col min="4" max="4" width="13.21875" customWidth="1"/>
    <col min="5" max="5" width="14.21875" customWidth="1"/>
    <col min="6" max="6" width="8.6640625" customWidth="1"/>
  </cols>
  <sheetData>
    <row r="2" spans="1:6" ht="24" customHeight="1" x14ac:dyDescent="0.35">
      <c r="A2" s="205" t="s">
        <v>107</v>
      </c>
      <c r="B2" s="205"/>
      <c r="C2" s="205"/>
      <c r="D2" s="205"/>
      <c r="E2" s="205"/>
      <c r="F2" s="206"/>
    </row>
    <row r="3" spans="1:6" ht="24" customHeight="1" x14ac:dyDescent="0.3">
      <c r="A3" s="207" t="s">
        <v>143</v>
      </c>
      <c r="B3" s="207"/>
      <c r="C3" s="207"/>
      <c r="D3" s="207"/>
      <c r="E3" s="207"/>
      <c r="F3" s="206"/>
    </row>
    <row r="6" spans="1:6" ht="30" customHeight="1" x14ac:dyDescent="0.3">
      <c r="C6" s="305" t="s">
        <v>108</v>
      </c>
      <c r="D6" s="306"/>
      <c r="E6" s="306"/>
      <c r="F6" s="307" t="s">
        <v>109</v>
      </c>
    </row>
    <row r="7" spans="1:6" ht="30" customHeight="1" x14ac:dyDescent="0.3">
      <c r="A7" s="208" t="s">
        <v>103</v>
      </c>
      <c r="B7" s="208" t="s">
        <v>110</v>
      </c>
      <c r="C7" s="174" t="s">
        <v>111</v>
      </c>
      <c r="D7" s="174" t="s">
        <v>112</v>
      </c>
      <c r="E7" s="174" t="s">
        <v>113</v>
      </c>
      <c r="F7" s="308"/>
    </row>
    <row r="8" spans="1:6" ht="30" customHeight="1" x14ac:dyDescent="0.3">
      <c r="A8" s="209">
        <v>1</v>
      </c>
      <c r="B8" s="210" t="s">
        <v>114</v>
      </c>
      <c r="C8" s="217">
        <v>0</v>
      </c>
      <c r="D8" s="217">
        <v>0</v>
      </c>
      <c r="E8" s="217">
        <v>0</v>
      </c>
      <c r="F8" s="218">
        <f t="shared" ref="F8:F13" si="0">SUM(C8:E8)</f>
        <v>0</v>
      </c>
    </row>
    <row r="9" spans="1:6" ht="30" customHeight="1" x14ac:dyDescent="0.3">
      <c r="A9" s="209">
        <v>2</v>
      </c>
      <c r="B9" s="210" t="s">
        <v>115</v>
      </c>
      <c r="C9" s="217">
        <v>0</v>
      </c>
      <c r="D9" s="217">
        <v>0</v>
      </c>
      <c r="E9" s="217">
        <v>0</v>
      </c>
      <c r="F9" s="218">
        <f t="shared" si="0"/>
        <v>0</v>
      </c>
    </row>
    <row r="10" spans="1:6" ht="30" customHeight="1" x14ac:dyDescent="0.3">
      <c r="A10" s="209">
        <v>3</v>
      </c>
      <c r="B10" s="210" t="s">
        <v>116</v>
      </c>
      <c r="C10" s="217">
        <v>0</v>
      </c>
      <c r="D10" s="217">
        <v>0</v>
      </c>
      <c r="E10" s="217">
        <v>0</v>
      </c>
      <c r="F10" s="218">
        <f t="shared" si="0"/>
        <v>0</v>
      </c>
    </row>
    <row r="11" spans="1:6" ht="30" customHeight="1" x14ac:dyDescent="0.3">
      <c r="A11" s="209">
        <v>4</v>
      </c>
      <c r="B11" s="210" t="s">
        <v>117</v>
      </c>
      <c r="C11" s="218">
        <v>0</v>
      </c>
      <c r="D11" s="218">
        <v>0</v>
      </c>
      <c r="E11" s="218">
        <v>0</v>
      </c>
      <c r="F11" s="218">
        <f t="shared" si="0"/>
        <v>0</v>
      </c>
    </row>
    <row r="12" spans="1:6" ht="30" customHeight="1" x14ac:dyDescent="0.3">
      <c r="A12" s="209">
        <v>5</v>
      </c>
      <c r="B12" s="210" t="s">
        <v>118</v>
      </c>
      <c r="C12" s="217">
        <v>0</v>
      </c>
      <c r="D12" s="217">
        <v>0</v>
      </c>
      <c r="E12" s="217">
        <v>0</v>
      </c>
      <c r="F12" s="218">
        <f t="shared" si="0"/>
        <v>0</v>
      </c>
    </row>
    <row r="13" spans="1:6" ht="30" customHeight="1" x14ac:dyDescent="0.3">
      <c r="A13" s="209">
        <v>6</v>
      </c>
      <c r="B13" s="210" t="s">
        <v>119</v>
      </c>
      <c r="C13" s="217">
        <v>8</v>
      </c>
      <c r="D13" s="217">
        <v>64</v>
      </c>
      <c r="E13" s="217">
        <v>11</v>
      </c>
      <c r="F13" s="218">
        <f t="shared" si="0"/>
        <v>83</v>
      </c>
    </row>
    <row r="15" spans="1:6" ht="18" x14ac:dyDescent="0.35">
      <c r="A15" s="205" t="s">
        <v>120</v>
      </c>
      <c r="B15" s="205"/>
      <c r="C15" s="206"/>
      <c r="D15" s="206"/>
      <c r="E15" s="206"/>
      <c r="F15" s="206"/>
    </row>
    <row r="16" spans="1:6" x14ac:dyDescent="0.3">
      <c r="C16" s="309" t="s">
        <v>108</v>
      </c>
      <c r="D16" s="309"/>
      <c r="E16" s="309"/>
      <c r="F16" s="309" t="s">
        <v>39</v>
      </c>
    </row>
    <row r="17" spans="1:6" x14ac:dyDescent="0.3">
      <c r="A17" s="174" t="s">
        <v>103</v>
      </c>
      <c r="B17" s="212" t="s">
        <v>110</v>
      </c>
      <c r="C17" s="211" t="s">
        <v>111</v>
      </c>
      <c r="D17" s="211" t="s">
        <v>112</v>
      </c>
      <c r="E17" s="211" t="s">
        <v>113</v>
      </c>
      <c r="F17" s="309"/>
    </row>
    <row r="18" spans="1:6" ht="15.6" x14ac:dyDescent="0.3">
      <c r="A18" s="209">
        <v>1</v>
      </c>
      <c r="B18" s="213" t="s">
        <v>121</v>
      </c>
      <c r="C18" s="219">
        <v>13</v>
      </c>
      <c r="D18" s="219">
        <v>21</v>
      </c>
      <c r="E18" s="219">
        <v>29</v>
      </c>
      <c r="F18" s="220">
        <f t="shared" ref="F18:F25" si="1">SUM(C18:E18)</f>
        <v>63</v>
      </c>
    </row>
    <row r="19" spans="1:6" ht="15.6" x14ac:dyDescent="0.3">
      <c r="A19" s="209">
        <v>2</v>
      </c>
      <c r="B19" s="213" t="s">
        <v>122</v>
      </c>
      <c r="C19" s="219">
        <v>13</v>
      </c>
      <c r="D19" s="219">
        <v>21</v>
      </c>
      <c r="E19" s="219">
        <v>29</v>
      </c>
      <c r="F19" s="220">
        <f t="shared" si="1"/>
        <v>63</v>
      </c>
    </row>
    <row r="20" spans="1:6" ht="15.6" x14ac:dyDescent="0.3">
      <c r="A20" s="209">
        <v>3</v>
      </c>
      <c r="B20" s="213" t="s">
        <v>123</v>
      </c>
      <c r="C20" s="219">
        <v>13</v>
      </c>
      <c r="D20" s="219">
        <v>21</v>
      </c>
      <c r="E20" s="219">
        <v>29</v>
      </c>
      <c r="F20" s="220">
        <f t="shared" si="1"/>
        <v>63</v>
      </c>
    </row>
    <row r="21" spans="1:6" ht="15.6" x14ac:dyDescent="0.3">
      <c r="A21" s="209">
        <v>4</v>
      </c>
      <c r="B21" s="213" t="s">
        <v>124</v>
      </c>
      <c r="C21" s="219">
        <v>13</v>
      </c>
      <c r="D21" s="219">
        <v>21</v>
      </c>
      <c r="E21" s="219">
        <v>29</v>
      </c>
      <c r="F21" s="220">
        <f t="shared" si="1"/>
        <v>63</v>
      </c>
    </row>
    <row r="22" spans="1:6" ht="15.6" x14ac:dyDescent="0.3">
      <c r="A22" s="209">
        <v>5</v>
      </c>
      <c r="B22" s="213" t="s">
        <v>125</v>
      </c>
      <c r="C22" s="221">
        <v>9</v>
      </c>
      <c r="D22" s="221">
        <v>8</v>
      </c>
      <c r="E22" s="221">
        <v>11</v>
      </c>
      <c r="F22" s="220">
        <f t="shared" si="1"/>
        <v>28</v>
      </c>
    </row>
    <row r="23" spans="1:6" ht="15.6" x14ac:dyDescent="0.3">
      <c r="A23" s="209">
        <v>6</v>
      </c>
      <c r="B23" s="213" t="s">
        <v>126</v>
      </c>
      <c r="C23" s="219">
        <v>5</v>
      </c>
      <c r="D23" s="219">
        <v>8</v>
      </c>
      <c r="E23" s="219">
        <v>11</v>
      </c>
      <c r="F23" s="220">
        <f t="shared" si="1"/>
        <v>24</v>
      </c>
    </row>
    <row r="24" spans="1:6" ht="28.8" x14ac:dyDescent="0.3">
      <c r="A24" s="209">
        <v>7</v>
      </c>
      <c r="B24" s="213" t="s">
        <v>127</v>
      </c>
      <c r="C24" s="222">
        <v>1372.5</v>
      </c>
      <c r="D24" s="222">
        <v>1544.2</v>
      </c>
      <c r="E24" s="222">
        <v>2113.5</v>
      </c>
      <c r="F24" s="223">
        <f t="shared" si="1"/>
        <v>5030.2</v>
      </c>
    </row>
    <row r="25" spans="1:6" ht="28.8" x14ac:dyDescent="0.3">
      <c r="A25" s="209">
        <v>8</v>
      </c>
      <c r="B25" s="213" t="s">
        <v>128</v>
      </c>
      <c r="C25" s="219">
        <v>8</v>
      </c>
      <c r="D25" s="219">
        <v>13</v>
      </c>
      <c r="E25" s="219">
        <v>18</v>
      </c>
      <c r="F25" s="220">
        <f t="shared" si="1"/>
        <v>39</v>
      </c>
    </row>
    <row r="28" spans="1:6" ht="15.6" x14ac:dyDescent="0.3">
      <c r="A28" s="299" t="s">
        <v>129</v>
      </c>
      <c r="B28" s="299"/>
    </row>
    <row r="29" spans="1:6" x14ac:dyDescent="0.3">
      <c r="A29" s="214"/>
    </row>
    <row r="30" spans="1:6" ht="24.9" customHeight="1" x14ac:dyDescent="0.3">
      <c r="A30" s="214"/>
      <c r="C30" s="300" t="s">
        <v>130</v>
      </c>
      <c r="D30" s="301"/>
      <c r="E30" s="302"/>
    </row>
    <row r="31" spans="1:6" ht="24.9" customHeight="1" x14ac:dyDescent="0.3">
      <c r="A31" s="174" t="s">
        <v>103</v>
      </c>
      <c r="B31" s="174" t="s">
        <v>110</v>
      </c>
      <c r="C31" s="215" t="s">
        <v>131</v>
      </c>
      <c r="D31" s="215" t="s">
        <v>132</v>
      </c>
      <c r="E31" s="215" t="s">
        <v>39</v>
      </c>
    </row>
    <row r="32" spans="1:6" ht="24.9" customHeight="1" x14ac:dyDescent="0.3">
      <c r="A32" s="209">
        <v>1</v>
      </c>
      <c r="B32" s="210" t="s">
        <v>133</v>
      </c>
      <c r="C32" s="218">
        <v>22</v>
      </c>
      <c r="D32" s="218">
        <v>136</v>
      </c>
      <c r="E32" s="218">
        <v>158</v>
      </c>
    </row>
    <row r="33" spans="1:5" ht="24.9" customHeight="1" x14ac:dyDescent="0.3">
      <c r="A33" s="209">
        <v>2</v>
      </c>
      <c r="B33" s="210" t="s">
        <v>134</v>
      </c>
      <c r="C33" s="218">
        <v>23</v>
      </c>
      <c r="D33" s="218">
        <v>136</v>
      </c>
      <c r="E33" s="218">
        <v>159</v>
      </c>
    </row>
    <row r="34" spans="1:5" ht="24.9" customHeight="1" x14ac:dyDescent="0.3">
      <c r="A34" s="209">
        <v>3</v>
      </c>
      <c r="B34" s="210" t="s">
        <v>135</v>
      </c>
      <c r="C34" s="218">
        <v>24</v>
      </c>
      <c r="D34" s="218">
        <v>135</v>
      </c>
      <c r="E34" s="218">
        <v>159</v>
      </c>
    </row>
    <row r="35" spans="1:5" ht="24.9" customHeight="1" x14ac:dyDescent="0.3">
      <c r="A35" s="209">
        <v>4</v>
      </c>
      <c r="B35" s="210" t="s">
        <v>136</v>
      </c>
      <c r="C35" s="218">
        <v>4</v>
      </c>
      <c r="D35" s="218">
        <v>4</v>
      </c>
      <c r="E35" s="218">
        <v>8</v>
      </c>
    </row>
    <row r="36" spans="1:5" ht="24.9" customHeight="1" x14ac:dyDescent="0.3">
      <c r="A36" s="209">
        <v>5</v>
      </c>
      <c r="B36" s="210" t="s">
        <v>137</v>
      </c>
      <c r="C36" s="218">
        <v>24</v>
      </c>
      <c r="D36" s="218">
        <v>142</v>
      </c>
      <c r="E36" s="218">
        <v>166</v>
      </c>
    </row>
    <row r="37" spans="1:5" ht="24.9" customHeight="1" x14ac:dyDescent="0.3">
      <c r="A37" s="209">
        <v>6</v>
      </c>
      <c r="B37" s="210" t="s">
        <v>138</v>
      </c>
      <c r="C37" s="303">
        <v>2</v>
      </c>
      <c r="D37" s="304"/>
      <c r="E37" s="218">
        <v>2</v>
      </c>
    </row>
    <row r="38" spans="1:5" ht="24.9" customHeight="1" x14ac:dyDescent="0.3">
      <c r="A38" s="209">
        <v>7</v>
      </c>
      <c r="B38" s="210" t="s">
        <v>139</v>
      </c>
      <c r="C38" s="223">
        <v>6516.81</v>
      </c>
      <c r="D38" s="223">
        <v>20263.14</v>
      </c>
      <c r="E38" s="223">
        <v>26779.95</v>
      </c>
    </row>
    <row r="39" spans="1:5" ht="24.9" customHeight="1" x14ac:dyDescent="0.3">
      <c r="A39" s="209">
        <v>8</v>
      </c>
      <c r="B39" s="210" t="s">
        <v>140</v>
      </c>
      <c r="C39" s="223">
        <v>2234063.5</v>
      </c>
      <c r="D39" s="223">
        <v>7889991.5700000003</v>
      </c>
      <c r="E39" s="223">
        <v>10124055.07</v>
      </c>
    </row>
    <row r="40" spans="1:5" ht="24.9" customHeight="1" x14ac:dyDescent="0.3">
      <c r="A40" s="209">
        <v>9</v>
      </c>
      <c r="B40" s="210" t="s">
        <v>141</v>
      </c>
      <c r="C40" s="303">
        <v>0</v>
      </c>
      <c r="D40" s="304"/>
      <c r="E40" s="218">
        <v>0</v>
      </c>
    </row>
    <row r="41" spans="1:5" ht="24.9" customHeight="1" x14ac:dyDescent="0.3">
      <c r="A41" s="216">
        <v>10</v>
      </c>
      <c r="B41" s="210" t="s">
        <v>142</v>
      </c>
      <c r="C41" s="303">
        <v>0</v>
      </c>
      <c r="D41" s="304"/>
      <c r="E41" s="218">
        <v>0</v>
      </c>
    </row>
  </sheetData>
  <mergeCells count="9">
    <mergeCell ref="C6:E6"/>
    <mergeCell ref="F6:F7"/>
    <mergeCell ref="C16:E16"/>
    <mergeCell ref="F16:F17"/>
    <mergeCell ref="A28:B28"/>
    <mergeCell ref="C30:E30"/>
    <mergeCell ref="C37:D37"/>
    <mergeCell ref="C40:D40"/>
    <mergeCell ref="C41:D41"/>
  </mergeCells>
  <printOptions horizontalCentered="1"/>
  <pageMargins left="0" right="0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634C3-C44F-452E-96E3-E857AD5B03CF}">
  <dimension ref="A3:Z13"/>
  <sheetViews>
    <sheetView workbookViewId="0">
      <selection activeCell="F17" sqref="F17"/>
    </sheetView>
  </sheetViews>
  <sheetFormatPr baseColWidth="10" defaultColWidth="11.5546875" defaultRowHeight="14.4" x14ac:dyDescent="0.3"/>
  <cols>
    <col min="1" max="1" width="5.6640625" customWidth="1"/>
    <col min="2" max="2" width="15.33203125" customWidth="1"/>
    <col min="7" max="7" width="15.109375" customWidth="1"/>
    <col min="9" max="9" width="17.44140625" customWidth="1"/>
  </cols>
  <sheetData>
    <row r="3" spans="1:26" ht="18" x14ac:dyDescent="0.35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</row>
    <row r="4" spans="1:26" ht="18" x14ac:dyDescent="0.3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</row>
    <row r="5" spans="1:26" ht="18" x14ac:dyDescent="0.35">
      <c r="A5" s="291" t="s">
        <v>144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</row>
    <row r="6" spans="1:26" x14ac:dyDescent="0.3">
      <c r="A6" s="257" t="s">
        <v>162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</row>
    <row r="7" spans="1:26" ht="18" x14ac:dyDescent="0.35">
      <c r="A7" s="150"/>
      <c r="B7" s="224" t="s">
        <v>163</v>
      </c>
    </row>
    <row r="8" spans="1:26" ht="42.6" customHeight="1" x14ac:dyDescent="0.3">
      <c r="A8" s="225"/>
      <c r="B8" s="226" t="s">
        <v>145</v>
      </c>
      <c r="C8" s="227" t="s">
        <v>86</v>
      </c>
      <c r="D8" s="228" t="s">
        <v>59</v>
      </c>
      <c r="E8" s="229" t="s">
        <v>60</v>
      </c>
      <c r="F8" s="230" t="s">
        <v>146</v>
      </c>
      <c r="G8" s="227" t="s">
        <v>147</v>
      </c>
      <c r="H8" s="228" t="s">
        <v>59</v>
      </c>
      <c r="I8" s="229" t="s">
        <v>60</v>
      </c>
      <c r="J8" s="230" t="s">
        <v>146</v>
      </c>
      <c r="K8" s="227" t="s">
        <v>148</v>
      </c>
      <c r="L8" s="228" t="s">
        <v>59</v>
      </c>
      <c r="M8" s="229" t="s">
        <v>60</v>
      </c>
      <c r="N8" s="230" t="s">
        <v>146</v>
      </c>
      <c r="O8" s="227" t="s">
        <v>149</v>
      </c>
      <c r="P8" s="228" t="s">
        <v>59</v>
      </c>
      <c r="Q8" s="229" t="s">
        <v>60</v>
      </c>
      <c r="R8" s="230" t="s">
        <v>146</v>
      </c>
      <c r="S8" s="227" t="s">
        <v>150</v>
      </c>
      <c r="T8" s="228" t="s">
        <v>59</v>
      </c>
      <c r="U8" s="229" t="s">
        <v>60</v>
      </c>
      <c r="V8" s="230" t="s">
        <v>146</v>
      </c>
      <c r="W8" s="227" t="s">
        <v>151</v>
      </c>
      <c r="X8" s="228" t="s">
        <v>59</v>
      </c>
      <c r="Y8" s="229" t="s">
        <v>60</v>
      </c>
      <c r="Z8" s="230" t="s">
        <v>146</v>
      </c>
    </row>
    <row r="9" spans="1:26" ht="15.6" x14ac:dyDescent="0.3">
      <c r="A9" s="231">
        <v>1</v>
      </c>
      <c r="B9" s="232" t="s">
        <v>40</v>
      </c>
      <c r="C9" s="233"/>
      <c r="D9" s="233"/>
      <c r="E9" s="233"/>
      <c r="F9" s="233"/>
      <c r="G9" s="234">
        <v>2</v>
      </c>
      <c r="H9" s="233">
        <v>2</v>
      </c>
      <c r="I9" s="233">
        <v>1</v>
      </c>
      <c r="J9" s="233"/>
      <c r="K9" s="233"/>
      <c r="L9" s="233"/>
      <c r="M9" s="233"/>
      <c r="N9" s="233"/>
      <c r="O9" s="233"/>
      <c r="P9" s="233"/>
      <c r="Q9" s="233"/>
      <c r="R9" s="233">
        <v>0</v>
      </c>
      <c r="S9" s="233"/>
      <c r="T9" s="233"/>
      <c r="U9" s="233"/>
      <c r="V9" s="233"/>
      <c r="W9" s="233"/>
      <c r="X9" s="233"/>
      <c r="Y9" s="233"/>
      <c r="Z9" s="233"/>
    </row>
    <row r="10" spans="1:26" ht="15.6" x14ac:dyDescent="0.3">
      <c r="A10" s="231">
        <v>2</v>
      </c>
      <c r="B10" s="235" t="s">
        <v>164</v>
      </c>
      <c r="C10" s="233">
        <v>11</v>
      </c>
      <c r="D10" s="233">
        <v>28</v>
      </c>
      <c r="E10" s="233">
        <v>8</v>
      </c>
      <c r="F10" s="233">
        <v>36</v>
      </c>
      <c r="G10" s="233">
        <v>2</v>
      </c>
      <c r="H10" s="233">
        <v>3</v>
      </c>
      <c r="I10" s="233">
        <v>1</v>
      </c>
      <c r="J10" s="233"/>
      <c r="K10" s="233"/>
      <c r="L10" s="233"/>
      <c r="M10" s="233"/>
      <c r="N10" s="233"/>
      <c r="O10" s="233"/>
      <c r="P10" s="233"/>
      <c r="Q10" s="233"/>
      <c r="R10" s="233">
        <v>0</v>
      </c>
      <c r="S10" s="233"/>
      <c r="T10" s="233"/>
      <c r="U10" s="233"/>
      <c r="V10" s="233"/>
      <c r="W10" s="233"/>
      <c r="X10" s="233"/>
      <c r="Y10" s="233"/>
      <c r="Z10" s="233"/>
    </row>
    <row r="11" spans="1:26" ht="15.6" x14ac:dyDescent="0.3">
      <c r="A11" s="231">
        <v>3</v>
      </c>
      <c r="B11" s="235" t="s">
        <v>42</v>
      </c>
      <c r="C11" s="233"/>
      <c r="D11" s="233"/>
      <c r="E11" s="233"/>
      <c r="F11" s="233"/>
      <c r="G11" s="233">
        <v>3</v>
      </c>
      <c r="H11" s="233">
        <v>5</v>
      </c>
      <c r="I11" s="233">
        <v>3</v>
      </c>
      <c r="J11" s="233">
        <v>6</v>
      </c>
      <c r="K11" s="233"/>
      <c r="L11" s="233"/>
      <c r="M11" s="233"/>
      <c r="N11" s="233"/>
      <c r="O11" s="233"/>
      <c r="P11" s="233"/>
      <c r="Q11" s="233"/>
      <c r="R11" s="233">
        <v>0</v>
      </c>
      <c r="S11" s="233"/>
      <c r="T11" s="233"/>
      <c r="U11" s="233"/>
      <c r="V11" s="233"/>
      <c r="W11" s="233"/>
      <c r="X11" s="233"/>
      <c r="Y11" s="233"/>
      <c r="Z11" s="233"/>
    </row>
    <row r="12" spans="1:26" ht="15.6" x14ac:dyDescent="0.3">
      <c r="A12" s="231"/>
      <c r="B12" s="236" t="s">
        <v>9</v>
      </c>
      <c r="C12" s="237">
        <f>SUM(C9:C11)</f>
        <v>11</v>
      </c>
      <c r="D12" s="237">
        <f t="shared" ref="D12:Z12" si="0">SUM(D9:D11)</f>
        <v>28</v>
      </c>
      <c r="E12" s="237">
        <f t="shared" si="0"/>
        <v>8</v>
      </c>
      <c r="F12" s="237">
        <f t="shared" si="0"/>
        <v>36</v>
      </c>
      <c r="G12" s="237">
        <f t="shared" si="0"/>
        <v>7</v>
      </c>
      <c r="H12" s="237">
        <f t="shared" si="0"/>
        <v>10</v>
      </c>
      <c r="I12" s="237">
        <f t="shared" si="0"/>
        <v>5</v>
      </c>
      <c r="J12" s="237">
        <f t="shared" si="0"/>
        <v>6</v>
      </c>
      <c r="K12" s="237">
        <f t="shared" si="0"/>
        <v>0</v>
      </c>
      <c r="L12" s="237">
        <f t="shared" si="0"/>
        <v>0</v>
      </c>
      <c r="M12" s="237">
        <f t="shared" si="0"/>
        <v>0</v>
      </c>
      <c r="N12" s="237">
        <f t="shared" si="0"/>
        <v>0</v>
      </c>
      <c r="O12" s="237">
        <f t="shared" si="0"/>
        <v>0</v>
      </c>
      <c r="P12" s="237">
        <f t="shared" si="0"/>
        <v>0</v>
      </c>
      <c r="Q12" s="237">
        <f t="shared" si="0"/>
        <v>0</v>
      </c>
      <c r="R12" s="237">
        <f t="shared" si="0"/>
        <v>0</v>
      </c>
      <c r="S12" s="237">
        <f t="shared" si="0"/>
        <v>0</v>
      </c>
      <c r="T12" s="237">
        <f t="shared" si="0"/>
        <v>0</v>
      </c>
      <c r="U12" s="237">
        <f t="shared" si="0"/>
        <v>0</v>
      </c>
      <c r="V12" s="237">
        <f t="shared" si="0"/>
        <v>0</v>
      </c>
      <c r="W12" s="237">
        <f t="shared" si="0"/>
        <v>0</v>
      </c>
      <c r="X12" s="237">
        <f t="shared" si="0"/>
        <v>0</v>
      </c>
      <c r="Y12" s="237">
        <f t="shared" si="0"/>
        <v>0</v>
      </c>
      <c r="Z12" s="237">
        <f t="shared" si="0"/>
        <v>0</v>
      </c>
    </row>
    <row r="13" spans="1:26" x14ac:dyDescent="0.3">
      <c r="A13" s="238"/>
      <c r="B13" s="239"/>
      <c r="C13" s="239"/>
      <c r="D13" s="239"/>
      <c r="E13" s="240"/>
      <c r="F13" s="238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40"/>
    </row>
  </sheetData>
  <mergeCells count="3">
    <mergeCell ref="A3:Z3"/>
    <mergeCell ref="A5:Z5"/>
    <mergeCell ref="A6:Z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B1E52-C382-4949-8FBE-54D74A7EBDBF}">
  <dimension ref="A4:I13"/>
  <sheetViews>
    <sheetView workbookViewId="0">
      <selection activeCell="C20" sqref="C20"/>
    </sheetView>
  </sheetViews>
  <sheetFormatPr baseColWidth="10" defaultColWidth="11.5546875" defaultRowHeight="14.4" x14ac:dyDescent="0.3"/>
  <cols>
    <col min="2" max="2" width="14.88671875" bestFit="1" customWidth="1"/>
    <col min="3" max="3" width="33.77734375" customWidth="1"/>
    <col min="4" max="4" width="20.88671875" customWidth="1"/>
    <col min="6" max="6" width="15.109375" customWidth="1"/>
    <col min="7" max="7" width="31.109375" customWidth="1"/>
    <col min="8" max="8" width="18.109375" customWidth="1"/>
    <col min="9" max="9" width="14.44140625" customWidth="1"/>
  </cols>
  <sheetData>
    <row r="4" spans="1:9" x14ac:dyDescent="0.3">
      <c r="A4" s="257"/>
      <c r="B4" s="257"/>
      <c r="C4" s="257"/>
      <c r="D4" s="257"/>
      <c r="E4" s="257"/>
      <c r="F4" s="257"/>
      <c r="G4" s="257"/>
      <c r="H4" s="257"/>
      <c r="I4" s="257"/>
    </row>
    <row r="5" spans="1:9" ht="21" x14ac:dyDescent="0.4">
      <c r="A5" s="310" t="s">
        <v>152</v>
      </c>
      <c r="B5" s="310"/>
      <c r="C5" s="310"/>
      <c r="D5" s="310"/>
      <c r="E5" s="310"/>
      <c r="F5" s="310"/>
      <c r="G5" s="310"/>
      <c r="H5" s="310"/>
      <c r="I5" s="310"/>
    </row>
    <row r="6" spans="1:9" x14ac:dyDescent="0.3">
      <c r="A6" s="259" t="s">
        <v>153</v>
      </c>
      <c r="B6" s="260"/>
      <c r="C6" s="260"/>
      <c r="D6" s="260"/>
      <c r="E6" s="260"/>
      <c r="F6" s="260"/>
      <c r="G6" s="260"/>
      <c r="H6" s="260"/>
      <c r="I6" s="261"/>
    </row>
    <row r="7" spans="1:9" ht="13.2" customHeight="1" x14ac:dyDescent="0.3">
      <c r="I7" s="241"/>
    </row>
    <row r="8" spans="1:9" x14ac:dyDescent="0.3">
      <c r="B8" s="311" t="s">
        <v>161</v>
      </c>
      <c r="C8" s="311"/>
      <c r="D8" s="311"/>
      <c r="E8" s="311"/>
      <c r="F8" s="311"/>
      <c r="G8" s="311"/>
      <c r="H8" s="311"/>
      <c r="I8" s="311"/>
    </row>
    <row r="9" spans="1:9" ht="27.6" x14ac:dyDescent="0.3">
      <c r="B9" s="242" t="s">
        <v>145</v>
      </c>
      <c r="C9" s="243" t="s">
        <v>154</v>
      </c>
      <c r="D9" s="244" t="s">
        <v>155</v>
      </c>
      <c r="E9" s="245" t="s">
        <v>156</v>
      </c>
      <c r="F9" s="245" t="s">
        <v>157</v>
      </c>
      <c r="G9" s="245" t="s">
        <v>158</v>
      </c>
      <c r="H9" s="245" t="s">
        <v>159</v>
      </c>
      <c r="I9" s="246" t="s">
        <v>160</v>
      </c>
    </row>
    <row r="10" spans="1:9" s="247" customFormat="1" ht="15.6" x14ac:dyDescent="0.3">
      <c r="B10" s="232" t="s">
        <v>40</v>
      </c>
      <c r="C10" s="248"/>
      <c r="D10" s="248"/>
      <c r="E10" s="249">
        <v>53.5</v>
      </c>
      <c r="F10" s="249">
        <v>41</v>
      </c>
      <c r="G10" s="249"/>
      <c r="H10" s="249"/>
      <c r="I10" s="250">
        <v>82803</v>
      </c>
    </row>
    <row r="11" spans="1:9" s="247" customFormat="1" ht="15.6" x14ac:dyDescent="0.3">
      <c r="B11" s="235" t="s">
        <v>164</v>
      </c>
      <c r="C11" s="248"/>
      <c r="D11" s="248"/>
      <c r="E11" s="249">
        <v>73</v>
      </c>
      <c r="F11" s="249">
        <v>36.5</v>
      </c>
      <c r="G11" s="251"/>
      <c r="H11" s="251"/>
      <c r="I11" s="250">
        <v>778</v>
      </c>
    </row>
    <row r="12" spans="1:9" s="247" customFormat="1" ht="15.6" x14ac:dyDescent="0.3">
      <c r="B12" s="235" t="s">
        <v>42</v>
      </c>
      <c r="C12" s="248"/>
      <c r="D12" s="248"/>
      <c r="E12" s="252">
        <v>90</v>
      </c>
      <c r="F12" s="252">
        <v>52</v>
      </c>
      <c r="G12" s="253"/>
      <c r="H12" s="252"/>
      <c r="I12" s="254">
        <v>106232</v>
      </c>
    </row>
    <row r="13" spans="1:9" s="185" customFormat="1" ht="18" x14ac:dyDescent="0.35">
      <c r="B13" s="255" t="s">
        <v>9</v>
      </c>
      <c r="C13" s="255"/>
      <c r="D13" s="255"/>
      <c r="E13" s="256">
        <f>SUM(E10:E12)</f>
        <v>216.5</v>
      </c>
      <c r="F13" s="256">
        <f>SUM(F10:F12)</f>
        <v>129.5</v>
      </c>
      <c r="G13" s="255"/>
      <c r="H13" s="256">
        <f>SUM(H10:H12)</f>
        <v>0</v>
      </c>
      <c r="I13" s="256">
        <f>SUM(I10:I12)</f>
        <v>189813</v>
      </c>
    </row>
  </sheetData>
  <mergeCells count="4">
    <mergeCell ref="A4:I4"/>
    <mergeCell ref="A5:I5"/>
    <mergeCell ref="A6:I6"/>
    <mergeCell ref="B8:I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PRODUCCION</vt:lpstr>
      <vt:lpstr>MIP</vt:lpstr>
      <vt:lpstr>COSECHA</vt:lpstr>
      <vt:lpstr>POSCOSECHA</vt:lpstr>
      <vt:lpstr>EXTENSIÓN</vt:lpstr>
      <vt:lpstr>CAPACITACION</vt:lpstr>
      <vt:lpstr>M&amp;C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 cruz</dc:creator>
  <cp:lastModifiedBy>freddy  cruz</cp:lastModifiedBy>
  <dcterms:created xsi:type="dcterms:W3CDTF">2025-04-02T14:01:01Z</dcterms:created>
  <dcterms:modified xsi:type="dcterms:W3CDTF">2025-04-04T15:48:46Z</dcterms:modified>
</cp:coreProperties>
</file>