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Downloads\"/>
    </mc:Choice>
  </mc:AlternateContent>
  <xr:revisionPtr revIDLastSave="0" documentId="13_ncr:1_{BDCAD2A0-4A3D-4080-9661-FBEE3167E8CB}" xr6:coauthVersionLast="47" xr6:coauthVersionMax="47" xr10:uidLastSave="{00000000-0000-0000-0000-000000000000}"/>
  <bookViews>
    <workbookView xWindow="-108" yWindow="-108" windowWidth="23256" windowHeight="12456" firstSheet="3" activeTab="8" xr2:uid="{EB2989A0-05E0-4AE8-8F8C-677A36FF9E3D}"/>
  </bookViews>
  <sheets>
    <sheet name="PRODUCCION" sheetId="1" r:id="rId1"/>
    <sheet name="MIP" sheetId="2" r:id="rId2"/>
    <sheet name="COSECHA" sheetId="3" r:id="rId3"/>
    <sheet name="POSCOSECHA" sheetId="5" r:id="rId4"/>
    <sheet name="EXTENSIÓN" sheetId="6" r:id="rId5"/>
    <sheet name="CAPACITACION" sheetId="7" r:id="rId6"/>
    <sheet name="M&amp;C" sheetId="8" r:id="rId7"/>
    <sheet name="DES. RURAL" sheetId="9" r:id="rId8"/>
    <sheet name="DES. RURAL Caminos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5" l="1"/>
  <c r="I13" i="5"/>
  <c r="I63" i="5" s="1"/>
  <c r="I14" i="5"/>
  <c r="I15" i="5"/>
  <c r="I65" i="5" s="1"/>
  <c r="I16" i="5"/>
  <c r="I17" i="5"/>
  <c r="I19" i="5"/>
  <c r="I20" i="5"/>
  <c r="I70" i="5" s="1"/>
  <c r="I21" i="5"/>
  <c r="D22" i="5"/>
  <c r="G22" i="5" s="1"/>
  <c r="I22" i="5" s="1"/>
  <c r="E22" i="5"/>
  <c r="H22" i="5"/>
  <c r="I29" i="5"/>
  <c r="I30" i="5"/>
  <c r="I31" i="5"/>
  <c r="I32" i="5"/>
  <c r="I33" i="5"/>
  <c r="I39" i="5" s="1"/>
  <c r="I34" i="5"/>
  <c r="I67" i="5" s="1"/>
  <c r="I37" i="5"/>
  <c r="D39" i="5"/>
  <c r="E39" i="5"/>
  <c r="F39" i="5"/>
  <c r="G39" i="5"/>
  <c r="H39" i="5"/>
  <c r="I45" i="5"/>
  <c r="I55" i="5" s="1"/>
  <c r="I46" i="5"/>
  <c r="I47" i="5"/>
  <c r="I48" i="5"/>
  <c r="I49" i="5"/>
  <c r="I50" i="5"/>
  <c r="I53" i="5"/>
  <c r="I54" i="5"/>
  <c r="I71" i="5" s="1"/>
  <c r="D55" i="5"/>
  <c r="E55" i="5"/>
  <c r="F55" i="5"/>
  <c r="G55" i="5"/>
  <c r="H55" i="5"/>
  <c r="D62" i="5"/>
  <c r="D72" i="5" s="1"/>
  <c r="E62" i="5"/>
  <c r="E72" i="5" s="1"/>
  <c r="F62" i="5"/>
  <c r="F72" i="5" s="1"/>
  <c r="G62" i="5"/>
  <c r="H62" i="5"/>
  <c r="D63" i="5"/>
  <c r="E63" i="5"/>
  <c r="F63" i="5"/>
  <c r="G63" i="5"/>
  <c r="G72" i="5" s="1"/>
  <c r="H63" i="5"/>
  <c r="H72" i="5" s="1"/>
  <c r="D64" i="5"/>
  <c r="E64" i="5"/>
  <c r="F64" i="5"/>
  <c r="G64" i="5"/>
  <c r="H64" i="5"/>
  <c r="I64" i="5"/>
  <c r="D65" i="5"/>
  <c r="E65" i="5"/>
  <c r="F65" i="5"/>
  <c r="G65" i="5"/>
  <c r="H65" i="5"/>
  <c r="D66" i="5"/>
  <c r="E66" i="5"/>
  <c r="F66" i="5"/>
  <c r="G66" i="5"/>
  <c r="H66" i="5"/>
  <c r="D67" i="5"/>
  <c r="E67" i="5"/>
  <c r="F67" i="5"/>
  <c r="G67" i="5"/>
  <c r="H67" i="5"/>
  <c r="D68" i="5"/>
  <c r="E68" i="5"/>
  <c r="F68" i="5"/>
  <c r="G68" i="5"/>
  <c r="H68" i="5"/>
  <c r="I68" i="5"/>
  <c r="D69" i="5"/>
  <c r="E69" i="5"/>
  <c r="F69" i="5"/>
  <c r="G69" i="5"/>
  <c r="H69" i="5"/>
  <c r="I69" i="5"/>
  <c r="D70" i="5"/>
  <c r="E70" i="5"/>
  <c r="F70" i="5"/>
  <c r="G70" i="5"/>
  <c r="H70" i="5"/>
  <c r="D71" i="5"/>
  <c r="E71" i="5"/>
  <c r="F71" i="5"/>
  <c r="G71" i="5"/>
  <c r="H71" i="5"/>
  <c r="I13" i="10"/>
  <c r="H13" i="10"/>
  <c r="F13" i="10"/>
  <c r="E13" i="10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I66" i="5" l="1"/>
  <c r="I62" i="5"/>
  <c r="I72" i="5" s="1"/>
  <c r="F25" i="8"/>
  <c r="F24" i="8"/>
  <c r="F23" i="8"/>
  <c r="F22" i="8"/>
  <c r="F21" i="8"/>
  <c r="F20" i="8"/>
  <c r="F19" i="8"/>
  <c r="F18" i="8"/>
  <c r="F13" i="8" l="1"/>
  <c r="F12" i="8"/>
  <c r="F11" i="8"/>
  <c r="F10" i="8"/>
  <c r="F9" i="8"/>
  <c r="F8" i="8"/>
  <c r="M61" i="7"/>
  <c r="L61" i="7"/>
  <c r="K61" i="7"/>
  <c r="J61" i="7"/>
  <c r="H61" i="7"/>
  <c r="G61" i="7"/>
  <c r="F61" i="7"/>
  <c r="D61" i="7"/>
  <c r="C61" i="7"/>
  <c r="L60" i="7"/>
  <c r="K60" i="7"/>
  <c r="J60" i="7"/>
  <c r="H60" i="7"/>
  <c r="G60" i="7"/>
  <c r="F60" i="7"/>
  <c r="D60" i="7"/>
  <c r="C60" i="7"/>
  <c r="L59" i="7"/>
  <c r="K59" i="7"/>
  <c r="J59" i="7"/>
  <c r="H59" i="7"/>
  <c r="G59" i="7"/>
  <c r="F59" i="7"/>
  <c r="D59" i="7"/>
  <c r="C59" i="7"/>
  <c r="M58" i="7"/>
  <c r="L58" i="7"/>
  <c r="K58" i="7"/>
  <c r="J58" i="7"/>
  <c r="H58" i="7"/>
  <c r="G58" i="7"/>
  <c r="F58" i="7"/>
  <c r="E58" i="7"/>
  <c r="D58" i="7"/>
  <c r="C58" i="7"/>
  <c r="L57" i="7"/>
  <c r="K57" i="7"/>
  <c r="J57" i="7"/>
  <c r="H57" i="7"/>
  <c r="G57" i="7"/>
  <c r="F57" i="7"/>
  <c r="D57" i="7"/>
  <c r="C57" i="7"/>
  <c r="L56" i="7"/>
  <c r="K56" i="7"/>
  <c r="J56" i="7"/>
  <c r="I56" i="7"/>
  <c r="H56" i="7"/>
  <c r="G56" i="7"/>
  <c r="F56" i="7"/>
  <c r="E56" i="7"/>
  <c r="D56" i="7"/>
  <c r="C56" i="7"/>
  <c r="M55" i="7"/>
  <c r="L55" i="7"/>
  <c r="K55" i="7"/>
  <c r="J55" i="7"/>
  <c r="H55" i="7"/>
  <c r="G55" i="7"/>
  <c r="F55" i="7"/>
  <c r="E55" i="7"/>
  <c r="D55" i="7"/>
  <c r="C55" i="7"/>
  <c r="L54" i="7"/>
  <c r="K54" i="7"/>
  <c r="J54" i="7"/>
  <c r="H54" i="7"/>
  <c r="G54" i="7"/>
  <c r="F54" i="7"/>
  <c r="D54" i="7"/>
  <c r="C54" i="7"/>
  <c r="L53" i="7"/>
  <c r="K53" i="7"/>
  <c r="J53" i="7"/>
  <c r="H53" i="7"/>
  <c r="G53" i="7"/>
  <c r="F53" i="7"/>
  <c r="D53" i="7"/>
  <c r="C53" i="7"/>
  <c r="M52" i="7"/>
  <c r="L52" i="7"/>
  <c r="K52" i="7"/>
  <c r="J52" i="7"/>
  <c r="H52" i="7"/>
  <c r="G52" i="7"/>
  <c r="F52" i="7"/>
  <c r="D52" i="7"/>
  <c r="C52" i="7"/>
  <c r="B61" i="7"/>
  <c r="B60" i="7"/>
  <c r="B59" i="7"/>
  <c r="B58" i="7"/>
  <c r="B57" i="7"/>
  <c r="B56" i="7"/>
  <c r="B55" i="7"/>
  <c r="B54" i="7"/>
  <c r="B53" i="7"/>
  <c r="B52" i="7"/>
  <c r="L48" i="7"/>
  <c r="K48" i="7"/>
  <c r="J48" i="7"/>
  <c r="H48" i="7"/>
  <c r="G48" i="7"/>
  <c r="F48" i="7"/>
  <c r="D48" i="7"/>
  <c r="C48" i="7"/>
  <c r="B48" i="7"/>
  <c r="E47" i="7"/>
  <c r="M46" i="7"/>
  <c r="I46" i="7"/>
  <c r="E46" i="7"/>
  <c r="M45" i="7"/>
  <c r="I45" i="7"/>
  <c r="E45" i="7"/>
  <c r="M44" i="7"/>
  <c r="I44" i="7"/>
  <c r="E44" i="7"/>
  <c r="M43" i="7"/>
  <c r="I43" i="7"/>
  <c r="I58" i="7" s="1"/>
  <c r="E43" i="7"/>
  <c r="M42" i="7"/>
  <c r="I42" i="7"/>
  <c r="E42" i="7"/>
  <c r="M41" i="7"/>
  <c r="M56" i="7" s="1"/>
  <c r="I41" i="7"/>
  <c r="E41" i="7"/>
  <c r="M40" i="7"/>
  <c r="I40" i="7"/>
  <c r="I55" i="7" s="1"/>
  <c r="E40" i="7"/>
  <c r="M39" i="7"/>
  <c r="I39" i="7"/>
  <c r="E39" i="7"/>
  <c r="M38" i="7"/>
  <c r="I38" i="7"/>
  <c r="E38" i="7"/>
  <c r="M37" i="7"/>
  <c r="I37" i="7"/>
  <c r="E37" i="7"/>
  <c r="E48" i="7" l="1"/>
  <c r="I48" i="7"/>
  <c r="M48" i="7"/>
  <c r="I52" i="7"/>
  <c r="E52" i="7"/>
  <c r="AD60" i="6"/>
  <c r="AC60" i="6"/>
  <c r="AB60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AD59" i="6"/>
  <c r="AC59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AD57" i="6"/>
  <c r="AC57" i="6"/>
  <c r="AB57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AD55" i="6"/>
  <c r="AC55" i="6"/>
  <c r="AB55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AD51" i="6"/>
  <c r="AC51" i="6"/>
  <c r="AB51" i="6"/>
  <c r="AA51" i="6"/>
  <c r="Z51" i="6"/>
  <c r="Z61" i="6" s="1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J61" i="6" s="1"/>
  <c r="I51" i="6"/>
  <c r="H51" i="6"/>
  <c r="G51" i="6"/>
  <c r="F51" i="6"/>
  <c r="E51" i="6"/>
  <c r="D51" i="6"/>
  <c r="C60" i="6"/>
  <c r="C59" i="6"/>
  <c r="C58" i="6"/>
  <c r="C57" i="6"/>
  <c r="C56" i="6"/>
  <c r="C55" i="6"/>
  <c r="C54" i="6"/>
  <c r="C53" i="6"/>
  <c r="C52" i="6"/>
  <c r="C51" i="6"/>
  <c r="C61" i="6" s="1"/>
  <c r="R61" i="6" l="1"/>
  <c r="K61" i="6"/>
  <c r="S61" i="6"/>
  <c r="AA61" i="6"/>
  <c r="D61" i="6"/>
  <c r="L61" i="6"/>
  <c r="T61" i="6"/>
  <c r="AB61" i="6"/>
  <c r="E61" i="6"/>
  <c r="M61" i="6"/>
  <c r="U61" i="6"/>
  <c r="AC61" i="6"/>
  <c r="G61" i="6"/>
  <c r="O61" i="6"/>
  <c r="W61" i="6"/>
  <c r="F61" i="6"/>
  <c r="N61" i="6"/>
  <c r="V61" i="6"/>
  <c r="AD61" i="6"/>
  <c r="H61" i="6"/>
  <c r="P61" i="6"/>
  <c r="X61" i="6"/>
  <c r="I61" i="6"/>
  <c r="Q61" i="6"/>
  <c r="Y61" i="6"/>
  <c r="M33" i="7" l="1"/>
  <c r="L33" i="7"/>
  <c r="K33" i="7"/>
  <c r="J33" i="7"/>
  <c r="I33" i="7"/>
  <c r="H33" i="7"/>
  <c r="G33" i="7"/>
  <c r="F33" i="7"/>
  <c r="E33" i="7"/>
  <c r="D33" i="7"/>
  <c r="C33" i="7"/>
  <c r="B33" i="7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L19" i="7" l="1"/>
  <c r="L62" i="7" s="1"/>
  <c r="L63" i="7" s="1"/>
  <c r="K19" i="7"/>
  <c r="K62" i="7" s="1"/>
  <c r="K63" i="7" s="1"/>
  <c r="J19" i="7"/>
  <c r="J62" i="7" s="1"/>
  <c r="J63" i="7" s="1"/>
  <c r="H19" i="7"/>
  <c r="H62" i="7" s="1"/>
  <c r="H63" i="7" s="1"/>
  <c r="G19" i="7"/>
  <c r="G62" i="7" s="1"/>
  <c r="G63" i="7" s="1"/>
  <c r="F19" i="7"/>
  <c r="F62" i="7" s="1"/>
  <c r="F63" i="7" s="1"/>
  <c r="D19" i="7"/>
  <c r="D62" i="7" s="1"/>
  <c r="D63" i="7" s="1"/>
  <c r="C19" i="7"/>
  <c r="C62" i="7" s="1"/>
  <c r="C63" i="7" s="1"/>
  <c r="B19" i="7"/>
  <c r="B62" i="7" s="1"/>
  <c r="B63" i="7" s="1"/>
  <c r="I18" i="7"/>
  <c r="I61" i="7" s="1"/>
  <c r="E18" i="7"/>
  <c r="E61" i="7" s="1"/>
  <c r="M17" i="7"/>
  <c r="M60" i="7" s="1"/>
  <c r="I17" i="7"/>
  <c r="I60" i="7" s="1"/>
  <c r="E17" i="7"/>
  <c r="E60" i="7" s="1"/>
  <c r="M16" i="7"/>
  <c r="M59" i="7" s="1"/>
  <c r="I16" i="7"/>
  <c r="I59" i="7" s="1"/>
  <c r="E16" i="7"/>
  <c r="E59" i="7" s="1"/>
  <c r="M14" i="7"/>
  <c r="M57" i="7" s="1"/>
  <c r="I14" i="7"/>
  <c r="I57" i="7" s="1"/>
  <c r="E14" i="7"/>
  <c r="E57" i="7" s="1"/>
  <c r="M11" i="7"/>
  <c r="M54" i="7" s="1"/>
  <c r="I11" i="7"/>
  <c r="I54" i="7" s="1"/>
  <c r="E11" i="7"/>
  <c r="E54" i="7" s="1"/>
  <c r="M10" i="7"/>
  <c r="I10" i="7"/>
  <c r="E10" i="7"/>
  <c r="E19" i="7" l="1"/>
  <c r="E62" i="7" s="1"/>
  <c r="E53" i="7"/>
  <c r="E63" i="7" s="1"/>
  <c r="M19" i="7"/>
  <c r="M62" i="7" s="1"/>
  <c r="M63" i="7" s="1"/>
  <c r="M53" i="7"/>
  <c r="I19" i="7"/>
  <c r="I62" i="7" s="1"/>
  <c r="I53" i="7"/>
  <c r="I63" i="7" l="1"/>
  <c r="L18" i="3" l="1"/>
  <c r="L17" i="3"/>
  <c r="L16" i="3"/>
  <c r="L15" i="3"/>
  <c r="L14" i="3"/>
  <c r="L13" i="3"/>
  <c r="L12" i="3"/>
  <c r="L11" i="3"/>
  <c r="L10" i="3"/>
  <c r="L9" i="3"/>
  <c r="L8" i="3"/>
  <c r="K18" i="3"/>
  <c r="J18" i="3"/>
  <c r="I18" i="3"/>
  <c r="G18" i="3"/>
  <c r="F18" i="3"/>
  <c r="D18" i="3"/>
  <c r="C18" i="3"/>
  <c r="E18" i="3" s="1"/>
  <c r="H17" i="3"/>
  <c r="E17" i="3"/>
  <c r="E16" i="3"/>
  <c r="H15" i="3"/>
  <c r="E15" i="3"/>
  <c r="H14" i="3"/>
  <c r="E14" i="3"/>
  <c r="H13" i="3"/>
  <c r="E13" i="3"/>
  <c r="H11" i="3"/>
  <c r="E11" i="3"/>
  <c r="H10" i="3"/>
  <c r="E10" i="3"/>
  <c r="H9" i="3"/>
  <c r="E9" i="3"/>
  <c r="H8" i="3"/>
  <c r="E8" i="3"/>
  <c r="H18" i="3" l="1"/>
  <c r="F52" i="2" l="1"/>
  <c r="E52" i="2"/>
  <c r="D52" i="2"/>
  <c r="C52" i="2"/>
  <c r="G51" i="2"/>
  <c r="G50" i="2"/>
  <c r="G49" i="2"/>
  <c r="G48" i="2"/>
  <c r="G47" i="2"/>
  <c r="G46" i="2"/>
  <c r="G45" i="2"/>
  <c r="G44" i="2"/>
  <c r="G43" i="2"/>
  <c r="G42" i="2"/>
  <c r="F38" i="2"/>
  <c r="E38" i="2"/>
  <c r="D38" i="2"/>
  <c r="C38" i="2"/>
  <c r="G37" i="2"/>
  <c r="G36" i="2"/>
  <c r="G35" i="2"/>
  <c r="G34" i="2"/>
  <c r="G33" i="2"/>
  <c r="G32" i="2"/>
  <c r="G31" i="2"/>
  <c r="G30" i="2"/>
  <c r="G29" i="2"/>
  <c r="G28" i="2"/>
  <c r="G24" i="2"/>
  <c r="F24" i="2"/>
  <c r="E24" i="2"/>
  <c r="D24" i="2"/>
  <c r="C24" i="2"/>
  <c r="H23" i="2"/>
  <c r="H22" i="2"/>
  <c r="H21" i="2"/>
  <c r="H20" i="2"/>
  <c r="H19" i="2"/>
  <c r="H18" i="2"/>
  <c r="H17" i="2"/>
  <c r="H16" i="2"/>
  <c r="H15" i="2"/>
  <c r="H14" i="2"/>
  <c r="J22" i="1"/>
  <c r="I22" i="1"/>
  <c r="K22" i="1" s="1"/>
  <c r="H22" i="1"/>
  <c r="F22" i="1"/>
  <c r="E22" i="1"/>
  <c r="D22" i="1"/>
  <c r="C22" i="1"/>
  <c r="K21" i="1"/>
  <c r="G21" i="1"/>
  <c r="K20" i="1"/>
  <c r="G20" i="1"/>
  <c r="K19" i="1"/>
  <c r="G19" i="1"/>
  <c r="G18" i="1"/>
  <c r="G17" i="1"/>
  <c r="K16" i="1"/>
  <c r="G16" i="1"/>
  <c r="K15" i="1"/>
  <c r="G15" i="1"/>
  <c r="K14" i="1"/>
  <c r="G14" i="1"/>
  <c r="K13" i="1"/>
  <c r="G13" i="1"/>
  <c r="K12" i="1"/>
  <c r="G12" i="1"/>
  <c r="H24" i="2" l="1"/>
  <c r="G52" i="2"/>
  <c r="G38" i="2"/>
  <c r="G22" i="1"/>
</calcChain>
</file>

<file path=xl/sharedStrings.xml><?xml version="1.0" encoding="utf-8"?>
<sst xmlns="http://schemas.openxmlformats.org/spreadsheetml/2006/main" count="599" uniqueCount="166">
  <si>
    <t>INFORME DE EJECUCIÓN</t>
  </si>
  <si>
    <t>TRIMESTRE ENERO/MARZO, 2025.</t>
  </si>
  <si>
    <t xml:space="preserve"> SIEMBRAS DE PLANTAS EN FOMENTO Y RENOVACIÓN DE CAFETALES</t>
  </si>
  <si>
    <t>BENEFICIARIOS</t>
  </si>
  <si>
    <t>REGIONALES</t>
  </si>
  <si>
    <t>PLANTAS SEMBRADAS</t>
  </si>
  <si>
    <t>TAREAS FOMENTADAS</t>
  </si>
  <si>
    <t>HOMBRE</t>
  </si>
  <si>
    <t>MUJER</t>
  </si>
  <si>
    <t>TOTALES</t>
  </si>
  <si>
    <t>TAREAS RENOVADAS</t>
  </si>
  <si>
    <t>AZUA (1)</t>
  </si>
  <si>
    <t>BAHORUCO-INDEPENDENCIA (2)</t>
  </si>
  <si>
    <t xml:space="preserve"> </t>
  </si>
  <si>
    <t>BARAHONA-PEDERNALES (3)</t>
  </si>
  <si>
    <t>LA VEGA-MONSEÑOR NOUEL-DUARTE (4)</t>
  </si>
  <si>
    <t>PERAVIA-SAN JOSÉ DE OCOA (5)</t>
  </si>
  <si>
    <t>REGIÓN ESTE-SAMANÁ- MONTE PLATA (ROBUSTA) (6)</t>
  </si>
  <si>
    <t>SAN CRISTÓBAL-MONTE PLATA (7)</t>
  </si>
  <si>
    <t>SAN JUAN-ELIAS PIÑA (8)</t>
  </si>
  <si>
    <t>SANTIAGO-ESPAILLAT-PUERTO PLATA-HERMANAS MIRABAL (9)</t>
  </si>
  <si>
    <t>VALVERDE-SANTIAGO RODRIGUEZ-DAJABÓN (10)</t>
  </si>
  <si>
    <t xml:space="preserve">INFORME DE EJECUCIÓN </t>
  </si>
  <si>
    <t>RESUMEN  MANEJO INTERADO DE PLAGAS.</t>
  </si>
  <si>
    <t>TRAMPEO DE BROCA</t>
  </si>
  <si>
    <t>TRAMPAS INSTALADAS</t>
  </si>
  <si>
    <t>FINCAS EN TRAMPEO</t>
  </si>
  <si>
    <t>TAREAS TRAMPEADAS</t>
  </si>
  <si>
    <t>CONTROL QUIMICO DE ROYA</t>
  </si>
  <si>
    <t>FINCAS INTERVENIDAS</t>
  </si>
  <si>
    <t xml:space="preserve">TAREAS </t>
  </si>
  <si>
    <t>CONTROL  DE MALEZAS</t>
  </si>
  <si>
    <t>PRONÓSTICO Y REPORTE DE COSECHA 2024-2025</t>
  </si>
  <si>
    <t>DIRECCION REGIONAL</t>
  </si>
  <si>
    <t>TOTAL AREA EN PRODUCCIÓN (TAS.)</t>
  </si>
  <si>
    <t>PRODUCCIÓN ESPERADA EN QQs.  ORO (PRONÓSTICO)</t>
  </si>
  <si>
    <t>TOTAL  QQs. COSECHADOS2024-2025</t>
  </si>
  <si>
    <t>PLANTACIÓN VIEJA</t>
  </si>
  <si>
    <t>PLANTACIÓN NUEVA</t>
  </si>
  <si>
    <t>TOTAL</t>
  </si>
  <si>
    <t>ENERO</t>
  </si>
  <si>
    <t>FEB.</t>
  </si>
  <si>
    <t>MARZO</t>
  </si>
  <si>
    <t>CENTRAL</t>
  </si>
  <si>
    <t>NORCENTRAL</t>
  </si>
  <si>
    <t>NORDESTE</t>
  </si>
  <si>
    <t>NORDESTE (ROBUSTA)</t>
  </si>
  <si>
    <t>NOROESTE</t>
  </si>
  <si>
    <t>NORTE</t>
  </si>
  <si>
    <t>SUR</t>
  </si>
  <si>
    <t>SURESTE</t>
  </si>
  <si>
    <r>
      <t>REGION 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</si>
  <si>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>SUROESTE</t>
  </si>
  <si>
    <t>DIRECCIÓN TÉCNICA</t>
  </si>
  <si>
    <t>DIVISIÓN COSECHA, POSTCOSECHA E INDUSTRIALIZACIÓN DEL CAFÉ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</si>
  <si>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</si>
  <si>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</si>
  <si>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</si>
  <si>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</si>
  <si>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>H</t>
  </si>
  <si>
    <t>M</t>
  </si>
  <si>
    <t xml:space="preserve">INFORME DE ACTIVIDADES REALIZADAS CORRESPONIENTES AL MES DE MARZO 2025                                     </t>
  </si>
  <si>
    <t xml:space="preserve">INFORME DE ACTIVIDADES REALIZADAS CORRESPONIENTES AL MES DE ENERO 2025                                     </t>
  </si>
  <si>
    <t>OFICINA PROVINCIAL</t>
  </si>
  <si>
    <t>AZUA</t>
  </si>
  <si>
    <t>BAHORUCO-INDEPENDENCIA</t>
  </si>
  <si>
    <t>BARAHONA-PEDERNALES</t>
  </si>
  <si>
    <t>LA VEGA-MONSENOR NOUEL-DUARTE</t>
  </si>
  <si>
    <t>SAN CRISTOBAL</t>
  </si>
  <si>
    <t>SAN JUAN-ELIAS PINA</t>
  </si>
  <si>
    <t>SANTIAGO-ESPAILLAT-PUERTO PLATA-HERMANAS MIRABAL</t>
  </si>
  <si>
    <t>VALVERDE-SANTIAGO RODRIGUEZ-DAJABON</t>
  </si>
  <si>
    <t xml:space="preserve">INFORME DE ACTIVIDADES REALIZADAS CORRESPONIENTES AL MES DE FEBRERO 2025                                     </t>
  </si>
  <si>
    <t xml:space="preserve">INFORME DE ACTIVIDADES REALIZADAS CORRESPONIENTES AL TRIMESTRE 1- 2025                                     </t>
  </si>
  <si>
    <t>PERAVIA-SAN JOSE DE OCOA</t>
  </si>
  <si>
    <t>SAMANA-REGION ESTE</t>
  </si>
  <si>
    <t>Informe Mensual de las actividades de Extensión</t>
  </si>
  <si>
    <t>Mes: ENERO 2025</t>
  </si>
  <si>
    <t>DIVISIÓN DE EXTENSIÓN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</si>
  <si>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</si>
  <si>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</si>
  <si>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</si>
  <si>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</si>
  <si>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</si>
  <si>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</si>
  <si>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</si>
  <si>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Reuniones</t>
  </si>
  <si>
    <t>Azua</t>
  </si>
  <si>
    <t>Bahoruco-Independencia</t>
  </si>
  <si>
    <t>Barahona-Pedernales</t>
  </si>
  <si>
    <t>La Vega- Monseñor Nouel</t>
  </si>
  <si>
    <t>Peravia-San José de Ocoa</t>
  </si>
  <si>
    <t>Samaná-Monte Plata (Robusta)</t>
  </si>
  <si>
    <t>San Cristóbal-Monte Plata</t>
  </si>
  <si>
    <t>San Juan-Elías Piña</t>
  </si>
  <si>
    <t xml:space="preserve">Santiago-espaillat-Puerto </t>
  </si>
  <si>
    <t>Valverde-Santiago Rodríguez</t>
  </si>
  <si>
    <t>Informe Mensual de las actividades de Capacitación</t>
  </si>
  <si>
    <t xml:space="preserve">OFICINA PROVINCIAL </t>
  </si>
  <si>
    <t>CURSOS</t>
  </si>
  <si>
    <t>TALLERES</t>
  </si>
  <si>
    <t>CHARLAS</t>
  </si>
  <si>
    <t>Mes: FEBRERO 2025</t>
  </si>
  <si>
    <t>No.</t>
  </si>
  <si>
    <t>Mes: MARZO 2025</t>
  </si>
  <si>
    <t>TRIMESTRE 1-2025</t>
  </si>
  <si>
    <t>Cede Central</t>
  </si>
  <si>
    <t>DIVISION DE VERIFICACION</t>
  </si>
  <si>
    <t>M  E  S  E  S</t>
  </si>
  <si>
    <t>Total</t>
  </si>
  <si>
    <t>DETALLE</t>
  </si>
  <si>
    <t>ENE</t>
  </si>
  <si>
    <t>FEB</t>
  </si>
  <si>
    <t>MAR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</si>
  <si>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</si>
  <si>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</si>
  <si>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</si>
  <si>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</si>
  <si>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</si>
  <si>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</si>
  <si>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</si>
  <si>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</si>
  <si>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</si>
  <si>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</si>
  <si>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</si>
  <si>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</si>
  <si>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</si>
  <si>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</si>
  <si>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</si>
  <si>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DIVISION DE COMERCIAL Y CERTIFICACIÓN</t>
  </si>
  <si>
    <t>ENERO - MARZO  25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</si>
  <si>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</si>
  <si>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</si>
  <si>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</si>
  <si>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</si>
  <si>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</si>
  <si>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</si>
  <si>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</si>
  <si>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</si>
  <si>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</si>
  <si>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</si>
  <si>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</si>
  <si>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</si>
  <si>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ACTIVIDADES REALIZADAS TRIMESTRE 1-2025</t>
  </si>
  <si>
    <t>DEPARTAMENTO DE DESARROLLO RURAL</t>
  </si>
  <si>
    <t>MES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</si>
  <si>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</si>
  <si>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</si>
  <si>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</si>
  <si>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</si>
  <si>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</si>
  <si>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</si>
  <si>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Departamento de Desarrollo Rural</t>
  </si>
  <si>
    <t>CONSOLIDADO REHABILITACIÓN DE CAMINOS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</si>
  <si>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</si>
  <si>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</si>
  <si>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</si>
  <si>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</si>
  <si>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</si>
  <si>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</si>
  <si>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</si>
  <si>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RESUMEN DEL TRIMESTRE 1-2025</t>
  </si>
  <si>
    <t xml:space="preserve">INFORME DEL TRIMESTRE 1-2025  DE LAS  ACTIVIDADES REALIZADAS </t>
  </si>
  <si>
    <t>ENERO-MARZO</t>
  </si>
  <si>
    <t>FEBRERO</t>
  </si>
  <si>
    <t>INSTITUTO DOMINICANO DEL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</si>
</sst>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ares 5" xfId="1" xr:uid="{294F7BC5-6D16-4897-A253-D111DA752B6D}"/>
    <cellStyle name="Normal" xfId="0" builtinId="0"/>
    <cellStyle name="Normal 5 2" xfId="2" xr:uid="{2B1FB30F-751E-4BBC-84B4-B440D50386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813FEA79-A3BB-4039-AD1E-C6EA9AC528F3}"/>
            </a:ext>
          </a:extLst>
        </xdr:cNvPr>
        <xdr:cNvSpPr txBox="1"/>
      </xdr:nvSpPr>
      <xdr:spPr>
        <a:xfrm>
          <a:off x="0" y="3162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79A35CC4-F1B4-4005-AB39-37C1EA06F16A}"/>
            </a:ext>
          </a:extLst>
        </xdr:cNvPr>
        <xdr:cNvSpPr txBox="1"/>
      </xdr:nvSpPr>
      <xdr:spPr>
        <a:xfrm>
          <a:off x="0" y="3162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63BC4C6B-C673-40A4-B451-A13ED93559F2}"/>
            </a:ext>
          </a:extLst>
        </xdr:cNvPr>
        <xdr:cNvSpPr txBox="1"/>
      </xdr:nvSpPr>
      <xdr:spPr>
        <a:xfrm>
          <a:off x="0" y="3162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FA6A6B3A-C767-4992-B363-960D88AA0967}"/>
            </a:ext>
          </a:extLst>
        </xdr:cNvPr>
        <xdr:cNvSpPr txBox="1"/>
      </xdr:nvSpPr>
      <xdr:spPr>
        <a:xfrm>
          <a:off x="0" y="3162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92C4F453-3B81-4C21-A47B-275CA537F679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594B1DFF-5CCD-42FA-B165-BF645EDBACEB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7F17751E-3F2B-4AB4-A343-D58045ED32AA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4FF85751-5A7B-43FB-A57E-006F88659E32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245BA16C-D509-4085-A9AF-11A4967F0741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129ADDED-4B2D-49A2-AA82-3BE606DEBD91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4250A9BF-2783-4B50-9827-731D94331F04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445F2109-8E47-404D-AA31-BD9C7B04690D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91DE1138-C7A4-4005-9142-9B59D3594875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4C5C481-723F-4EA9-87EE-9FCE20FB8CA5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88D5553A-D5B2-4497-8A9D-E88C918E57DE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C7652363-9CBD-469F-975C-1A7D2B51145A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CC3D5DA3-45C0-418E-B7B9-43ACA295AD1A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B3E27862-A737-4CD1-9CB4-50F8823D1142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DAB0ABAC-128A-4C6C-937F-FDCF79E5A09E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FD0E087A-06EC-4270-AD2B-557179E3743A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2D808A93-2B81-4A25-BE2E-2A2E88FB3D10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97148A0C-1CCC-4570-8E62-00747478365A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5E0F3EB1-43F2-4148-A17E-F1C9DE0A558A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0F7E1A2A-208E-40DB-A68D-506E7EAE24CE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854605B5-0DA2-4397-9E5D-569BD1C82D94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8EB18B40-278A-45CA-961A-AC2F77A56C68}"/>
            </a:ext>
          </a:extLst>
        </xdr:cNvPr>
        <xdr:cNvSpPr txBox="1"/>
      </xdr:nvSpPr>
      <xdr:spPr>
        <a:xfrm>
          <a:off x="0" y="3162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C47A7B52-C7A2-4C54-8A78-630D0C92E707}"/>
            </a:ext>
          </a:extLst>
        </xdr:cNvPr>
        <xdr:cNvSpPr txBox="1"/>
      </xdr:nvSpPr>
      <xdr:spPr>
        <a:xfrm>
          <a:off x="0" y="3162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E2803AEF-BF15-4FB7-A3B4-22CAD1E38059}"/>
            </a:ext>
          </a:extLst>
        </xdr:cNvPr>
        <xdr:cNvSpPr txBox="1"/>
      </xdr:nvSpPr>
      <xdr:spPr>
        <a:xfrm>
          <a:off x="0" y="3162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291F9997-360B-46BF-8191-0C3C0AFF7187}"/>
            </a:ext>
          </a:extLst>
        </xdr:cNvPr>
        <xdr:cNvSpPr txBox="1"/>
      </xdr:nvSpPr>
      <xdr:spPr>
        <a:xfrm>
          <a:off x="0" y="3162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462C1CE4-E6F8-436A-AD6A-F167ED1788D2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7CA0B081-982B-45C7-AF49-B502684A0ECA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FC0585CD-72AB-4D04-B1EF-5624047FD870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1FD6CBC0-F7B3-490E-855A-779F7F83BB4A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49FBCBEB-BFA0-4100-82C0-5663043D1A05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C34D6C5-914C-485D-BFC9-46ECCBA8B4DC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ABD27BA1-2A6E-4E69-9723-ACD7E590C11F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ADE24097-1352-49D5-8327-460C23400D7C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2AB4FD01-44A3-49DC-A00D-FF78E9FA5207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AA81CE68-CCE1-422C-86A9-226C5138EDDF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1B18172D-168D-4E32-877E-2697607AF21F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D69DC0CA-5201-4E23-8109-9809DC3BC405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F0155FFB-2764-4B15-86DD-2D12003EEDA1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7B3FA03A-77F2-4884-8505-CC6835D20392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91F3AE7A-F33F-4774-8FA9-841C150F6CBB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885E3EB8-616A-40C1-8218-67620002E923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93D66040-F19D-47CD-9F82-121C9D8FDA4C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2D1E1EC2-EFFB-4D7F-AEF5-98D06951E2ED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836074A1-0A7F-496D-A279-7CEC649C1835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AF01CC4C-48E4-4DF6-8874-6203642B9638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D062D2D1-AB8A-4B0C-9526-BD30F615CD64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7</xdr:row>
      <xdr:rowOff>127635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0C63C2EC-52CC-447C-B76C-15FB0012F878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811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7</xdr:row>
      <xdr:rowOff>127635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2399E153-BA4E-475F-87AD-46AE7E145B42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811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7</xdr:row>
      <xdr:rowOff>127635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175A249B-452F-4F6A-ACDD-6AD579822D24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811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590550</xdr:colOff>
      <xdr:row>7</xdr:row>
      <xdr:rowOff>137160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42D001E1-42CA-4CEE-92D0-FEF5A7D25B1B}"/>
            </a:ext>
          </a:extLst>
        </xdr:cNvPr>
        <xdr:cNvSpPr>
          <a:spLocks noChangeAspect="1" noChangeArrowheads="1"/>
        </xdr:cNvSpPr>
      </xdr:nvSpPr>
      <xdr:spPr bwMode="auto">
        <a:xfrm>
          <a:off x="2099310" y="1181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7</xdr:row>
      <xdr:rowOff>137160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D5CC2A44-AA3E-4454-A374-3DFF33830A71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81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7</xdr:row>
      <xdr:rowOff>137160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5AB61824-2593-4418-96AC-9344D5C9FFB8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81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7</xdr:row>
      <xdr:rowOff>137160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C573D8F2-E100-405E-8E78-181E289E0ABB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81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7</xdr:row>
      <xdr:rowOff>137160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79CA2812-5279-44B0-A748-C422A3BD3A99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81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7</xdr:row>
      <xdr:rowOff>137160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6C41EAF0-0AE7-40AE-B6E5-D0BDAC475B06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81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7</xdr:row>
      <xdr:rowOff>137160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93B0BDC4-D302-49B3-8B78-35878E744CD5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81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7</xdr:row>
      <xdr:rowOff>137160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BF21B243-A822-4977-9A80-33B86F3D7A6A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81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740E2-1A64-4349-B292-DF08133FAC48}">
  <dimension ref="B5:N25"/>
  <sheetViews>
    <sheetView topLeftCell="A5" zoomScaleNormal="100" workbookViewId="0">
      <selection activeCell="A5" sqref="A5:XFD26"/>
    </sheetView>
  </sheetViews>
  <sheetFormatPr baseColWidth="10" defaultRowHeight="14.4" x14ac:dyDescent="0.3"/>
  <cols>
    <col min="2" max="2" width="51.44140625" customWidth="1"/>
    <col min="3" max="3" width="15" customWidth="1"/>
    <col min="4" max="4" width="16.6640625" customWidth="1"/>
    <col min="8" max="8" width="14.6640625" customWidth="1"/>
    <col min="11" max="11" width="14.33203125" bestFit="1" customWidth="1"/>
  </cols>
  <sheetData>
    <row r="5" spans="2:14" x14ac:dyDescent="0.3">
      <c r="B5" t="s">
        <v>165</v>
      </c>
    </row>
    <row r="6" spans="2:14" x14ac:dyDescent="0.3">
      <c r="B6" t="s">
        <v>0</v>
      </c>
    </row>
    <row r="7" spans="2:14" x14ac:dyDescent="0.3">
      <c r="B7" t="s">
        <v>1</v>
      </c>
    </row>
    <row r="8" spans="2:14" x14ac:dyDescent="0.3">
      <c r="B8" t="s">
        <v>2</v>
      </c>
    </row>
    <row r="10" spans="2:14" x14ac:dyDescent="0.3">
      <c r="E10" t="s">
        <v>3</v>
      </c>
      <c r="I10" t="s">
        <v>3</v>
      </c>
    </row>
    <row r="11" spans="2:14" x14ac:dyDescent="0.3">
      <c r="B11" t="s">
        <v>4</v>
      </c>
      <c r="C11" t="s">
        <v>5</v>
      </c>
      <c r="D11" t="s">
        <v>6</v>
      </c>
      <c r="E11" t="s">
        <v>7</v>
      </c>
      <c r="F11" t="s">
        <v>8</v>
      </c>
      <c r="G11" t="s">
        <v>9</v>
      </c>
      <c r="H11" t="s">
        <v>10</v>
      </c>
      <c r="I11" t="s">
        <v>7</v>
      </c>
      <c r="J11" t="s">
        <v>8</v>
      </c>
      <c r="K11" t="s">
        <v>9</v>
      </c>
    </row>
    <row r="12" spans="2:14" x14ac:dyDescent="0.3">
      <c r="B12" t="s">
        <v>11</v>
      </c>
      <c r="C12">
        <v>0</v>
      </c>
      <c r="D12">
        <v>0</v>
      </c>
      <c r="E12">
        <v>0</v>
      </c>
      <c r="F12">
        <v>0</v>
      </c>
      <c r="G12">
        <f>SUM(E12:F12)</f>
        <v>0</v>
      </c>
      <c r="H12">
        <v>0</v>
      </c>
      <c r="I12">
        <v>0</v>
      </c>
      <c r="J12">
        <v>0</v>
      </c>
      <c r="K12">
        <f>SUM(I12+J12)</f>
        <v>0</v>
      </c>
    </row>
    <row r="13" spans="2:14" x14ac:dyDescent="0.3">
      <c r="B13" t="s">
        <v>12</v>
      </c>
      <c r="C13">
        <v>0</v>
      </c>
      <c r="D13">
        <v>0</v>
      </c>
      <c r="E13">
        <v>0</v>
      </c>
      <c r="F13">
        <v>0</v>
      </c>
      <c r="G13">
        <f t="shared" ref="G13:G21" si="0">SUM(E13:F13)</f>
        <v>0</v>
      </c>
      <c r="H13">
        <v>0</v>
      </c>
      <c r="I13">
        <v>0</v>
      </c>
      <c r="J13">
        <v>0</v>
      </c>
      <c r="K13">
        <f t="shared" ref="K13:K22" si="1">SUM(I13+J13)</f>
        <v>0</v>
      </c>
      <c r="N13" t="s">
        <v>13</v>
      </c>
    </row>
    <row r="14" spans="2:14" x14ac:dyDescent="0.3">
      <c r="B14" t="s">
        <v>14</v>
      </c>
      <c r="C14">
        <v>643910</v>
      </c>
      <c r="D14">
        <v>1466.0900000000001</v>
      </c>
      <c r="E14">
        <v>70</v>
      </c>
      <c r="F14">
        <v>8</v>
      </c>
      <c r="G14">
        <f t="shared" si="0"/>
        <v>78</v>
      </c>
      <c r="H14">
        <v>1288.3800000000001</v>
      </c>
      <c r="I14">
        <v>55</v>
      </c>
      <c r="J14">
        <v>6</v>
      </c>
      <c r="K14">
        <f t="shared" si="1"/>
        <v>61</v>
      </c>
      <c r="M14" t="s">
        <v>13</v>
      </c>
    </row>
    <row r="15" spans="2:14" x14ac:dyDescent="0.3">
      <c r="B15" t="s">
        <v>15</v>
      </c>
      <c r="C15">
        <v>1100</v>
      </c>
      <c r="D15">
        <v>12</v>
      </c>
      <c r="E15">
        <v>2</v>
      </c>
      <c r="F15">
        <v>0</v>
      </c>
      <c r="G15">
        <f t="shared" si="0"/>
        <v>2</v>
      </c>
      <c r="H15">
        <v>0</v>
      </c>
      <c r="I15">
        <v>0</v>
      </c>
      <c r="J15">
        <v>0</v>
      </c>
      <c r="K15">
        <f t="shared" si="1"/>
        <v>0</v>
      </c>
      <c r="M15" t="s">
        <v>13</v>
      </c>
      <c r="N15" t="s">
        <v>13</v>
      </c>
    </row>
    <row r="16" spans="2:14" x14ac:dyDescent="0.3">
      <c r="B16" t="s">
        <v>16</v>
      </c>
      <c r="C16">
        <v>57020</v>
      </c>
      <c r="D16">
        <v>40</v>
      </c>
      <c r="E16">
        <v>2</v>
      </c>
      <c r="F16">
        <v>0</v>
      </c>
      <c r="G16">
        <f t="shared" si="0"/>
        <v>2</v>
      </c>
      <c r="H16">
        <v>243.5</v>
      </c>
      <c r="I16">
        <v>27</v>
      </c>
      <c r="J16">
        <v>0</v>
      </c>
      <c r="K16">
        <f t="shared" si="1"/>
        <v>27</v>
      </c>
      <c r="M16" t="s">
        <v>13</v>
      </c>
    </row>
    <row r="17" spans="2:14" x14ac:dyDescent="0.3">
      <c r="B17" t="s">
        <v>17</v>
      </c>
      <c r="C17">
        <v>0</v>
      </c>
      <c r="D17">
        <v>0</v>
      </c>
      <c r="E17">
        <v>0</v>
      </c>
      <c r="F17">
        <v>0</v>
      </c>
      <c r="G17">
        <f t="shared" si="0"/>
        <v>0</v>
      </c>
      <c r="H17">
        <v>0</v>
      </c>
      <c r="I17">
        <v>0</v>
      </c>
      <c r="J17">
        <v>0</v>
      </c>
    </row>
    <row r="18" spans="2:14" x14ac:dyDescent="0.3">
      <c r="B18" t="s">
        <v>18</v>
      </c>
      <c r="C18">
        <v>2000</v>
      </c>
      <c r="D18">
        <v>0</v>
      </c>
      <c r="E18">
        <v>0</v>
      </c>
      <c r="F18">
        <v>0</v>
      </c>
      <c r="G18">
        <f t="shared" si="0"/>
        <v>0</v>
      </c>
      <c r="H18">
        <v>8</v>
      </c>
      <c r="I18">
        <v>1</v>
      </c>
      <c r="J18">
        <v>0</v>
      </c>
    </row>
    <row r="19" spans="2:14" x14ac:dyDescent="0.3">
      <c r="B19" t="s">
        <v>19</v>
      </c>
      <c r="C19">
        <v>0</v>
      </c>
      <c r="D19">
        <v>0</v>
      </c>
      <c r="E19">
        <v>0</v>
      </c>
      <c r="F19">
        <v>0</v>
      </c>
      <c r="G19">
        <f t="shared" si="0"/>
        <v>0</v>
      </c>
      <c r="H19">
        <v>0</v>
      </c>
      <c r="I19">
        <v>0</v>
      </c>
      <c r="J19">
        <v>0</v>
      </c>
      <c r="K19">
        <f t="shared" si="1"/>
        <v>0</v>
      </c>
      <c r="M19" t="s">
        <v>13</v>
      </c>
      <c r="N19" t="s">
        <v>13</v>
      </c>
    </row>
    <row r="20" spans="2:14" x14ac:dyDescent="0.3">
      <c r="B20" t="s">
        <v>20</v>
      </c>
      <c r="C20">
        <v>112660</v>
      </c>
      <c r="D20">
        <v>181</v>
      </c>
      <c r="E20">
        <v>8</v>
      </c>
      <c r="F20">
        <v>4</v>
      </c>
      <c r="G20">
        <f t="shared" si="0"/>
        <v>12</v>
      </c>
      <c r="H20">
        <v>241</v>
      </c>
      <c r="I20">
        <v>8</v>
      </c>
      <c r="J20">
        <v>2</v>
      </c>
      <c r="K20">
        <f t="shared" si="1"/>
        <v>10</v>
      </c>
    </row>
    <row r="21" spans="2:14" x14ac:dyDescent="0.3">
      <c r="B21" t="s">
        <v>21</v>
      </c>
      <c r="C21">
        <v>99360</v>
      </c>
      <c r="D21">
        <v>125</v>
      </c>
      <c r="E21">
        <v>8</v>
      </c>
      <c r="F21">
        <v>0</v>
      </c>
      <c r="G21">
        <f t="shared" si="0"/>
        <v>8</v>
      </c>
      <c r="H21">
        <v>221</v>
      </c>
      <c r="I21">
        <v>28</v>
      </c>
      <c r="J21">
        <v>1</v>
      </c>
      <c r="K21">
        <f t="shared" si="1"/>
        <v>29</v>
      </c>
    </row>
    <row r="22" spans="2:14" x14ac:dyDescent="0.3">
      <c r="B22" t="s">
        <v>9</v>
      </c>
      <c r="C22">
        <f>SUM(C12:C21)</f>
        <v>916050</v>
      </c>
      <c r="D22">
        <f>+D12+D13+D14+D15+D16+D19+D20+D21</f>
        <v>1824.0900000000001</v>
      </c>
      <c r="E22">
        <f>SUM(E12:E21)</f>
        <v>90</v>
      </c>
      <c r="F22">
        <f>SUM(F12:F21)</f>
        <v>12</v>
      </c>
      <c r="G22">
        <f>+G12+G13+G14+G15+G16+G19+G20+G21</f>
        <v>102</v>
      </c>
      <c r="H22">
        <f>SUM(H12:H21)</f>
        <v>2001.88</v>
      </c>
      <c r="I22">
        <f>SUM(I12:I21)</f>
        <v>119</v>
      </c>
      <c r="J22">
        <f>SUM(J12:J21)</f>
        <v>9</v>
      </c>
      <c r="K22">
        <f t="shared" si="1"/>
        <v>128</v>
      </c>
    </row>
    <row r="24" spans="2:14" x14ac:dyDescent="0.3">
      <c r="G24" t="s">
        <v>13</v>
      </c>
    </row>
    <row r="25" spans="2:14" x14ac:dyDescent="0.3">
      <c r="G25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BF96D-40C3-4D37-A30F-216AE31BD9FB}">
  <dimension ref="B6:M66"/>
  <sheetViews>
    <sheetView zoomScale="75" zoomScaleNormal="75" workbookViewId="0">
      <selection activeCell="A6" sqref="A6:XFD66"/>
    </sheetView>
  </sheetViews>
  <sheetFormatPr baseColWidth="10" defaultRowHeight="14.4" x14ac:dyDescent="0.3"/>
  <cols>
    <col min="2" max="2" width="51.218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6" spans="2:10" x14ac:dyDescent="0.3">
      <c r="B6" t="s">
        <v>165</v>
      </c>
    </row>
    <row r="7" spans="2:10" x14ac:dyDescent="0.3">
      <c r="B7" t="s">
        <v>22</v>
      </c>
    </row>
    <row r="8" spans="2:10" x14ac:dyDescent="0.3">
      <c r="B8" t="s">
        <v>1</v>
      </c>
    </row>
    <row r="9" spans="2:10" x14ac:dyDescent="0.3">
      <c r="B9" t="s">
        <v>23</v>
      </c>
    </row>
    <row r="11" spans="2:10" ht="10.199999999999999" customHeight="1" x14ac:dyDescent="0.3"/>
    <row r="12" spans="2:10" x14ac:dyDescent="0.3">
      <c r="B12" t="s">
        <v>24</v>
      </c>
      <c r="F12" t="s">
        <v>3</v>
      </c>
    </row>
    <row r="13" spans="2:10" ht="35.4" customHeight="1" x14ac:dyDescent="0.3">
      <c r="B13" t="s">
        <v>4</v>
      </c>
      <c r="C13" t="s">
        <v>25</v>
      </c>
      <c r="D13" t="s">
        <v>26</v>
      </c>
      <c r="E13" t="s">
        <v>27</v>
      </c>
      <c r="F13" t="s">
        <v>7</v>
      </c>
      <c r="G13" t="s">
        <v>8</v>
      </c>
      <c r="H13" t="s">
        <v>9</v>
      </c>
    </row>
    <row r="14" spans="2:10" x14ac:dyDescent="0.3">
      <c r="B14" t="s">
        <v>11</v>
      </c>
      <c r="C14">
        <v>104</v>
      </c>
      <c r="D14">
        <v>5</v>
      </c>
      <c r="E14">
        <v>110</v>
      </c>
      <c r="F14">
        <v>4</v>
      </c>
      <c r="G14">
        <v>1</v>
      </c>
      <c r="H14">
        <f>SUM(F14:G14)</f>
        <v>5</v>
      </c>
    </row>
    <row r="15" spans="2:10" x14ac:dyDescent="0.3">
      <c r="B15" t="s">
        <v>12</v>
      </c>
      <c r="C15">
        <v>376</v>
      </c>
      <c r="D15">
        <v>33</v>
      </c>
      <c r="E15">
        <v>525</v>
      </c>
      <c r="F15">
        <v>26</v>
      </c>
      <c r="G15">
        <v>7</v>
      </c>
      <c r="H15">
        <f t="shared" ref="H15:H23" si="0">SUM(F15:G15)</f>
        <v>33</v>
      </c>
      <c r="J15" t="s">
        <v>13</v>
      </c>
    </row>
    <row r="16" spans="2:10" x14ac:dyDescent="0.3">
      <c r="B16" t="s">
        <v>14</v>
      </c>
      <c r="C16">
        <v>7635</v>
      </c>
      <c r="D16">
        <v>85</v>
      </c>
      <c r="E16">
        <v>7915</v>
      </c>
      <c r="F16">
        <v>76</v>
      </c>
      <c r="G16">
        <v>9</v>
      </c>
      <c r="H16">
        <f t="shared" si="0"/>
        <v>85</v>
      </c>
    </row>
    <row r="17" spans="2:13" x14ac:dyDescent="0.3">
      <c r="B17" t="s">
        <v>15</v>
      </c>
      <c r="C17">
        <v>498</v>
      </c>
      <c r="D17">
        <v>29</v>
      </c>
      <c r="E17">
        <v>510</v>
      </c>
      <c r="F17">
        <v>25</v>
      </c>
      <c r="G17">
        <v>4</v>
      </c>
      <c r="H17">
        <f t="shared" si="0"/>
        <v>29</v>
      </c>
    </row>
    <row r="18" spans="2:13" x14ac:dyDescent="0.3">
      <c r="B18" t="s">
        <v>16</v>
      </c>
      <c r="C18">
        <v>0</v>
      </c>
      <c r="D18">
        <v>0</v>
      </c>
      <c r="E18">
        <v>0</v>
      </c>
      <c r="F18">
        <v>0</v>
      </c>
      <c r="G18">
        <v>0</v>
      </c>
      <c r="H18">
        <f t="shared" si="0"/>
        <v>0</v>
      </c>
    </row>
    <row r="19" spans="2:13" x14ac:dyDescent="0.3">
      <c r="B19" t="s">
        <v>17</v>
      </c>
      <c r="C19">
        <v>80</v>
      </c>
      <c r="D19">
        <v>6</v>
      </c>
      <c r="E19">
        <v>102</v>
      </c>
      <c r="F19">
        <v>6</v>
      </c>
      <c r="G19">
        <v>0</v>
      </c>
      <c r="H19">
        <f t="shared" si="0"/>
        <v>6</v>
      </c>
    </row>
    <row r="20" spans="2:13" x14ac:dyDescent="0.3">
      <c r="B20" t="s">
        <v>18</v>
      </c>
      <c r="C20">
        <v>1495</v>
      </c>
      <c r="D20">
        <v>25</v>
      </c>
      <c r="E20">
        <v>1495</v>
      </c>
      <c r="F20">
        <v>21</v>
      </c>
      <c r="G20">
        <v>3</v>
      </c>
      <c r="H20">
        <f t="shared" si="0"/>
        <v>24</v>
      </c>
      <c r="M20" t="s">
        <v>13</v>
      </c>
    </row>
    <row r="21" spans="2:13" x14ac:dyDescent="0.3">
      <c r="B21" t="s">
        <v>19</v>
      </c>
      <c r="C21">
        <v>361</v>
      </c>
      <c r="D21">
        <v>12</v>
      </c>
      <c r="E21">
        <v>361</v>
      </c>
      <c r="F21">
        <v>9</v>
      </c>
      <c r="G21">
        <v>3</v>
      </c>
      <c r="H21">
        <f t="shared" si="0"/>
        <v>12</v>
      </c>
      <c r="K21" t="s">
        <v>13</v>
      </c>
    </row>
    <row r="22" spans="2:13" x14ac:dyDescent="0.3">
      <c r="B22" t="s">
        <v>20</v>
      </c>
      <c r="C22">
        <v>4438</v>
      </c>
      <c r="D22">
        <v>79</v>
      </c>
      <c r="E22">
        <v>4442</v>
      </c>
      <c r="F22">
        <v>73</v>
      </c>
      <c r="G22">
        <v>6</v>
      </c>
      <c r="H22">
        <f t="shared" si="0"/>
        <v>79</v>
      </c>
    </row>
    <row r="23" spans="2:13" x14ac:dyDescent="0.3">
      <c r="B23" t="s">
        <v>21</v>
      </c>
      <c r="C23">
        <v>2231</v>
      </c>
      <c r="D23">
        <v>136</v>
      </c>
      <c r="E23">
        <v>3820</v>
      </c>
      <c r="F23">
        <v>110</v>
      </c>
      <c r="G23">
        <v>26</v>
      </c>
      <c r="H23">
        <f t="shared" si="0"/>
        <v>136</v>
      </c>
    </row>
    <row r="24" spans="2:13" x14ac:dyDescent="0.3">
      <c r="B24" t="s">
        <v>9</v>
      </c>
      <c r="C24">
        <f>SUM(C14:C23)</f>
        <v>17218</v>
      </c>
      <c r="D24">
        <f t="shared" ref="D24:E24" si="1">SUM(D14:D23)</f>
        <v>410</v>
      </c>
      <c r="E24">
        <f t="shared" si="1"/>
        <v>19280</v>
      </c>
      <c r="F24">
        <f t="shared" ref="F24:H24" si="2">+F14+F15+F18+F19+F20+F21+F22+F23</f>
        <v>249</v>
      </c>
      <c r="G24">
        <f t="shared" si="2"/>
        <v>46</v>
      </c>
      <c r="H24">
        <f t="shared" si="2"/>
        <v>295</v>
      </c>
    </row>
    <row r="25" spans="2:13" x14ac:dyDescent="0.3">
      <c r="J25" t="s">
        <v>13</v>
      </c>
    </row>
    <row r="26" spans="2:13" x14ac:dyDescent="0.3">
      <c r="B26" t="s">
        <v>28</v>
      </c>
      <c r="E26" t="s">
        <v>3</v>
      </c>
    </row>
    <row r="27" spans="2:13" ht="40.200000000000003" customHeight="1" x14ac:dyDescent="0.3">
      <c r="B27" t="s">
        <v>4</v>
      </c>
      <c r="C27" t="s">
        <v>29</v>
      </c>
      <c r="D27" t="s">
        <v>30</v>
      </c>
      <c r="E27" t="s">
        <v>7</v>
      </c>
      <c r="F27" t="s">
        <v>8</v>
      </c>
      <c r="G27" t="s">
        <v>9</v>
      </c>
      <c r="M27" t="s">
        <v>13</v>
      </c>
    </row>
    <row r="28" spans="2:13" x14ac:dyDescent="0.3">
      <c r="B28" t="s">
        <v>11</v>
      </c>
      <c r="C28">
        <v>0</v>
      </c>
      <c r="D28">
        <v>0</v>
      </c>
      <c r="E28">
        <v>0</v>
      </c>
      <c r="F28">
        <v>0</v>
      </c>
      <c r="G28">
        <f>SUM(E28:F28)</f>
        <v>0</v>
      </c>
    </row>
    <row r="29" spans="2:13" x14ac:dyDescent="0.3">
      <c r="B29" t="s">
        <v>12</v>
      </c>
      <c r="C29">
        <v>0</v>
      </c>
      <c r="D29">
        <v>0</v>
      </c>
      <c r="E29">
        <v>0</v>
      </c>
      <c r="F29">
        <v>0</v>
      </c>
      <c r="G29">
        <f t="shared" ref="G29:G37" si="3">SUM(E29:F29)</f>
        <v>0</v>
      </c>
    </row>
    <row r="30" spans="2:13" x14ac:dyDescent="0.3">
      <c r="B30" t="s">
        <v>14</v>
      </c>
      <c r="C30">
        <v>0</v>
      </c>
      <c r="D30">
        <v>0</v>
      </c>
      <c r="E30">
        <v>0</v>
      </c>
      <c r="F30">
        <v>0</v>
      </c>
      <c r="G30">
        <f t="shared" si="3"/>
        <v>0</v>
      </c>
    </row>
    <row r="31" spans="2:13" x14ac:dyDescent="0.3">
      <c r="B31" t="s">
        <v>15</v>
      </c>
      <c r="C31">
        <v>1</v>
      </c>
      <c r="D31">
        <v>500</v>
      </c>
      <c r="E31">
        <v>1</v>
      </c>
      <c r="F31">
        <v>0</v>
      </c>
      <c r="G31">
        <f t="shared" si="3"/>
        <v>1</v>
      </c>
      <c r="M31" t="s">
        <v>13</v>
      </c>
    </row>
    <row r="32" spans="2:13" x14ac:dyDescent="0.3">
      <c r="B32" t="s">
        <v>16</v>
      </c>
      <c r="C32">
        <v>27</v>
      </c>
      <c r="D32">
        <v>1669</v>
      </c>
      <c r="E32">
        <v>27</v>
      </c>
      <c r="F32">
        <v>0</v>
      </c>
      <c r="G32">
        <f t="shared" si="3"/>
        <v>27</v>
      </c>
      <c r="L32" t="s">
        <v>13</v>
      </c>
    </row>
    <row r="33" spans="2:13" x14ac:dyDescent="0.3">
      <c r="B33" t="s">
        <v>17</v>
      </c>
      <c r="C33">
        <v>0</v>
      </c>
      <c r="D33">
        <v>0</v>
      </c>
      <c r="E33">
        <v>0</v>
      </c>
      <c r="F33">
        <v>0</v>
      </c>
      <c r="G33">
        <f t="shared" si="3"/>
        <v>0</v>
      </c>
      <c r="M33" t="s">
        <v>13</v>
      </c>
    </row>
    <row r="34" spans="2:13" x14ac:dyDescent="0.3">
      <c r="B34" t="s">
        <v>18</v>
      </c>
      <c r="C34">
        <v>5</v>
      </c>
      <c r="D34">
        <v>118</v>
      </c>
      <c r="E34">
        <v>5</v>
      </c>
      <c r="F34">
        <v>0</v>
      </c>
      <c r="G34">
        <f t="shared" si="3"/>
        <v>5</v>
      </c>
      <c r="L34" t="s">
        <v>13</v>
      </c>
    </row>
    <row r="35" spans="2:13" x14ac:dyDescent="0.3">
      <c r="B35" t="s">
        <v>19</v>
      </c>
      <c r="C35">
        <v>0</v>
      </c>
      <c r="D35">
        <v>0</v>
      </c>
      <c r="E35">
        <v>0</v>
      </c>
      <c r="F35">
        <v>0</v>
      </c>
      <c r="G35">
        <f t="shared" si="3"/>
        <v>0</v>
      </c>
      <c r="L35" t="s">
        <v>13</v>
      </c>
    </row>
    <row r="36" spans="2:13" x14ac:dyDescent="0.3">
      <c r="B36" t="s">
        <v>20</v>
      </c>
      <c r="C36">
        <v>0</v>
      </c>
      <c r="D36">
        <v>0</v>
      </c>
      <c r="E36">
        <v>0</v>
      </c>
      <c r="F36">
        <v>0</v>
      </c>
      <c r="G36">
        <f t="shared" si="3"/>
        <v>0</v>
      </c>
    </row>
    <row r="37" spans="2:13" x14ac:dyDescent="0.3">
      <c r="B37" t="s">
        <v>21</v>
      </c>
      <c r="C37">
        <v>3</v>
      </c>
      <c r="D37">
        <v>1020</v>
      </c>
      <c r="E37">
        <v>3</v>
      </c>
      <c r="F37">
        <v>0</v>
      </c>
      <c r="G37">
        <f t="shared" si="3"/>
        <v>3</v>
      </c>
      <c r="L37" t="s">
        <v>13</v>
      </c>
    </row>
    <row r="38" spans="2:13" x14ac:dyDescent="0.3">
      <c r="B38" t="s">
        <v>9</v>
      </c>
      <c r="C38">
        <f>SUM(C28:C37)</f>
        <v>36</v>
      </c>
      <c r="D38">
        <f>SUM(D28:D37)</f>
        <v>3307</v>
      </c>
      <c r="E38">
        <f>SUM(E28:E37)</f>
        <v>36</v>
      </c>
      <c r="F38">
        <f>SUM(F28:F37)</f>
        <v>0</v>
      </c>
      <c r="G38">
        <f>SUM(G28:H37)</f>
        <v>36</v>
      </c>
      <c r="K38" t="s">
        <v>13</v>
      </c>
    </row>
    <row r="40" spans="2:13" x14ac:dyDescent="0.3">
      <c r="B40" t="s">
        <v>31</v>
      </c>
      <c r="E40" t="s">
        <v>3</v>
      </c>
      <c r="K40" t="s">
        <v>13</v>
      </c>
    </row>
    <row r="41" spans="2:13" x14ac:dyDescent="0.3">
      <c r="B41" t="s">
        <v>4</v>
      </c>
      <c r="C41" t="s">
        <v>29</v>
      </c>
      <c r="D41" t="s">
        <v>30</v>
      </c>
      <c r="E41" t="s">
        <v>7</v>
      </c>
      <c r="F41" t="s">
        <v>8</v>
      </c>
      <c r="G41" t="s">
        <v>9</v>
      </c>
    </row>
    <row r="42" spans="2:13" x14ac:dyDescent="0.3">
      <c r="B42" t="s">
        <v>11</v>
      </c>
      <c r="C42">
        <v>127</v>
      </c>
      <c r="D42">
        <v>3099</v>
      </c>
      <c r="E42">
        <v>114</v>
      </c>
      <c r="F42">
        <v>13</v>
      </c>
      <c r="G42">
        <f>SUM(E42:F42)</f>
        <v>127</v>
      </c>
    </row>
    <row r="43" spans="2:13" x14ac:dyDescent="0.3">
      <c r="B43" t="s">
        <v>12</v>
      </c>
      <c r="C43">
        <v>51</v>
      </c>
      <c r="D43">
        <v>1103</v>
      </c>
      <c r="E43">
        <v>43</v>
      </c>
      <c r="F43">
        <v>8</v>
      </c>
      <c r="G43">
        <f t="shared" ref="G43:G51" si="4">SUM(E43:F43)</f>
        <v>51</v>
      </c>
    </row>
    <row r="44" spans="2:13" x14ac:dyDescent="0.3">
      <c r="B44" t="s">
        <v>14</v>
      </c>
      <c r="C44">
        <v>588</v>
      </c>
      <c r="D44">
        <v>28680.7</v>
      </c>
      <c r="E44">
        <v>499</v>
      </c>
      <c r="F44">
        <v>89</v>
      </c>
      <c r="G44">
        <f t="shared" si="4"/>
        <v>588</v>
      </c>
      <c r="K44" t="s">
        <v>13</v>
      </c>
    </row>
    <row r="45" spans="2:13" x14ac:dyDescent="0.3">
      <c r="B45" t="s">
        <v>15</v>
      </c>
      <c r="C45">
        <v>244</v>
      </c>
      <c r="D45">
        <v>7410.45</v>
      </c>
      <c r="E45">
        <v>217</v>
      </c>
      <c r="F45">
        <v>27</v>
      </c>
      <c r="G45">
        <f t="shared" si="4"/>
        <v>244</v>
      </c>
    </row>
    <row r="46" spans="2:13" x14ac:dyDescent="0.3">
      <c r="B46" t="s">
        <v>16</v>
      </c>
      <c r="C46">
        <v>181</v>
      </c>
      <c r="D46">
        <v>6726</v>
      </c>
      <c r="E46">
        <v>165</v>
      </c>
      <c r="F46">
        <v>16</v>
      </c>
      <c r="G46">
        <f t="shared" si="4"/>
        <v>181</v>
      </c>
    </row>
    <row r="47" spans="2:13" x14ac:dyDescent="0.3">
      <c r="B47" t="s">
        <v>17</v>
      </c>
      <c r="C47">
        <v>18</v>
      </c>
      <c r="D47">
        <v>803</v>
      </c>
      <c r="E47">
        <v>17</v>
      </c>
      <c r="F47">
        <v>1</v>
      </c>
      <c r="G47">
        <f t="shared" si="4"/>
        <v>18</v>
      </c>
      <c r="L47" t="s">
        <v>13</v>
      </c>
    </row>
    <row r="48" spans="2:13" x14ac:dyDescent="0.3">
      <c r="B48" t="s">
        <v>18</v>
      </c>
      <c r="C48">
        <v>163</v>
      </c>
      <c r="D48">
        <v>3374</v>
      </c>
      <c r="E48">
        <v>152</v>
      </c>
      <c r="F48">
        <v>11</v>
      </c>
      <c r="G48">
        <f t="shared" si="4"/>
        <v>163</v>
      </c>
    </row>
    <row r="49" spans="2:13" x14ac:dyDescent="0.3">
      <c r="B49" t="s">
        <v>19</v>
      </c>
      <c r="C49">
        <v>305</v>
      </c>
      <c r="D49">
        <v>7249</v>
      </c>
      <c r="E49">
        <v>267</v>
      </c>
      <c r="F49">
        <v>38</v>
      </c>
      <c r="G49">
        <f t="shared" si="4"/>
        <v>305</v>
      </c>
      <c r="K49" t="s">
        <v>13</v>
      </c>
      <c r="M49" t="s">
        <v>13</v>
      </c>
    </row>
    <row r="50" spans="2:13" x14ac:dyDescent="0.3">
      <c r="B50" t="s">
        <v>20</v>
      </c>
      <c r="C50">
        <v>330</v>
      </c>
      <c r="D50">
        <v>20865.169999999998</v>
      </c>
      <c r="E50">
        <v>307</v>
      </c>
      <c r="F50">
        <v>23</v>
      </c>
      <c r="G50">
        <f t="shared" si="4"/>
        <v>330</v>
      </c>
      <c r="J50" t="s">
        <v>13</v>
      </c>
    </row>
    <row r="51" spans="2:13" x14ac:dyDescent="0.3">
      <c r="B51" t="s">
        <v>21</v>
      </c>
      <c r="C51">
        <v>423</v>
      </c>
      <c r="D51">
        <v>16464</v>
      </c>
      <c r="E51">
        <v>364</v>
      </c>
      <c r="F51">
        <v>59</v>
      </c>
      <c r="G51">
        <f t="shared" si="4"/>
        <v>423</v>
      </c>
    </row>
    <row r="52" spans="2:13" x14ac:dyDescent="0.3">
      <c r="B52" t="s">
        <v>9</v>
      </c>
      <c r="C52">
        <f>SUM(C42:C51)</f>
        <v>2430</v>
      </c>
      <c r="D52">
        <f>SUM(D42:D51)</f>
        <v>95774.319999999992</v>
      </c>
      <c r="E52">
        <f>SUM(E42:E51)</f>
        <v>2145</v>
      </c>
      <c r="F52">
        <f>SUM(F42:F51)</f>
        <v>285</v>
      </c>
      <c r="G52">
        <f>SUM(G42:H51)</f>
        <v>2430</v>
      </c>
    </row>
    <row r="53" spans="2:13" x14ac:dyDescent="0.3">
      <c r="M53" t="s">
        <v>13</v>
      </c>
    </row>
    <row r="55" spans="2:13" x14ac:dyDescent="0.3">
      <c r="D55" t="s">
        <v>13</v>
      </c>
    </row>
    <row r="65" customFormat="1" x14ac:dyDescent="0.3"/>
    <row r="66" customFormat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C8CC2-9E73-4E36-B394-547173D85E61}">
  <dimension ref="B3:L38"/>
  <sheetViews>
    <sheetView zoomScale="103" zoomScaleNormal="100" workbookViewId="0">
      <selection activeCell="A3" sqref="A3:XFD30"/>
    </sheetView>
  </sheetViews>
  <sheetFormatPr baseColWidth="10" defaultColWidth="8.88671875" defaultRowHeight="14.4" x14ac:dyDescent="0.3"/>
  <cols>
    <col min="2" max="2" width="22.77734375" customWidth="1"/>
    <col min="3" max="3" width="13.88671875" customWidth="1"/>
    <col min="4" max="4" width="12.21875" customWidth="1"/>
    <col min="5" max="5" width="15.33203125" customWidth="1"/>
    <col min="6" max="6" width="15.88671875" customWidth="1"/>
    <col min="7" max="7" width="15.44140625" customWidth="1"/>
    <col min="8" max="8" width="14.33203125" customWidth="1"/>
    <col min="9" max="9" width="11.88671875" customWidth="1"/>
    <col min="10" max="10" width="11.33203125" customWidth="1"/>
    <col min="11" max="11" width="11.44140625" customWidth="1"/>
    <col min="12" max="12" width="14.6640625" customWidth="1"/>
  </cols>
  <sheetData>
    <row r="3" spans="2:12" x14ac:dyDescent="0.3">
      <c r="B3" t="s">
        <v>165</v>
      </c>
    </row>
    <row r="5" spans="2:12" ht="28.95" customHeight="1" x14ac:dyDescent="0.3">
      <c r="B5" t="s">
        <v>32</v>
      </c>
    </row>
    <row r="6" spans="2:12" ht="45.6" customHeight="1" x14ac:dyDescent="0.3">
      <c r="B6" t="s">
        <v>33</v>
      </c>
      <c r="C6" t="s">
        <v>34</v>
      </c>
      <c r="F6" t="s">
        <v>35</v>
      </c>
      <c r="L6" t="s">
        <v>36</v>
      </c>
    </row>
    <row r="7" spans="2:12" ht="32.4" customHeight="1" x14ac:dyDescent="0.3">
      <c r="C7" t="s">
        <v>37</v>
      </c>
      <c r="D7" t="s">
        <v>38</v>
      </c>
      <c r="E7" t="s">
        <v>39</v>
      </c>
      <c r="F7" t="s">
        <v>37</v>
      </c>
      <c r="G7" t="s">
        <v>38</v>
      </c>
      <c r="H7" t="s">
        <v>39</v>
      </c>
      <c r="I7" t="s">
        <v>40</v>
      </c>
      <c r="J7" t="s">
        <v>41</v>
      </c>
      <c r="K7" t="s">
        <v>42</v>
      </c>
    </row>
    <row r="8" spans="2:12" ht="19.2" customHeight="1" x14ac:dyDescent="0.3">
      <c r="B8" t="s">
        <v>43</v>
      </c>
      <c r="C8">
        <v>34204</v>
      </c>
      <c r="D8">
        <v>55750</v>
      </c>
      <c r="E8">
        <f>C8+D8</f>
        <v>89954</v>
      </c>
      <c r="F8">
        <v>22283.599999999999</v>
      </c>
      <c r="G8">
        <v>56876.71</v>
      </c>
      <c r="H8">
        <f>SUM(F8:G8)</f>
        <v>79160.31</v>
      </c>
      <c r="I8">
        <v>14866</v>
      </c>
      <c r="J8">
        <v>4492</v>
      </c>
      <c r="K8">
        <v>198</v>
      </c>
      <c r="L8">
        <f>+I8+J8+K8</f>
        <v>19556</v>
      </c>
    </row>
    <row r="9" spans="2:12" ht="19.2" customHeight="1" x14ac:dyDescent="0.3">
      <c r="B9" t="s">
        <v>44</v>
      </c>
      <c r="C9">
        <v>90</v>
      </c>
      <c r="D9">
        <v>23807.75</v>
      </c>
      <c r="E9">
        <f>SUM(C9:D9)</f>
        <v>23897.75</v>
      </c>
      <c r="F9">
        <v>40</v>
      </c>
      <c r="G9">
        <v>22334.45</v>
      </c>
      <c r="H9">
        <f>SUM(F9:G9)</f>
        <v>22374.45</v>
      </c>
      <c r="I9">
        <v>0</v>
      </c>
      <c r="J9">
        <v>0</v>
      </c>
      <c r="K9">
        <v>0</v>
      </c>
      <c r="L9">
        <f t="shared" ref="L9:L17" si="0">+I9+J9+K9</f>
        <v>0</v>
      </c>
    </row>
    <row r="10" spans="2:12" ht="19.2" customHeight="1" x14ac:dyDescent="0.3">
      <c r="B10" t="s">
        <v>45</v>
      </c>
      <c r="C10">
        <v>150.13999999999999</v>
      </c>
      <c r="D10">
        <v>3956.34</v>
      </c>
      <c r="E10">
        <f>SUM(C10:D10)</f>
        <v>4106.4800000000005</v>
      </c>
      <c r="F10">
        <v>113.26</v>
      </c>
      <c r="G10">
        <v>2737.95</v>
      </c>
      <c r="H10">
        <f>SUM(F10:G10)</f>
        <v>2851.21</v>
      </c>
      <c r="I10">
        <v>502.54</v>
      </c>
      <c r="J10">
        <v>0</v>
      </c>
      <c r="K10">
        <v>0</v>
      </c>
      <c r="L10">
        <f t="shared" si="0"/>
        <v>502.54</v>
      </c>
    </row>
    <row r="11" spans="2:12" ht="19.2" customHeight="1" x14ac:dyDescent="0.3">
      <c r="B11" t="s">
        <v>46</v>
      </c>
      <c r="C11">
        <v>2292</v>
      </c>
      <c r="D11">
        <v>0</v>
      </c>
      <c r="E11">
        <f>SUM(C11:D11)</f>
        <v>2292</v>
      </c>
      <c r="F11">
        <v>2785.16</v>
      </c>
      <c r="G11">
        <v>0</v>
      </c>
      <c r="H11">
        <f>SUM(F11:G11)</f>
        <v>2785.16</v>
      </c>
      <c r="I11">
        <v>557.03</v>
      </c>
      <c r="J11">
        <v>0</v>
      </c>
      <c r="K11">
        <v>0</v>
      </c>
      <c r="L11">
        <f t="shared" si="0"/>
        <v>557.03</v>
      </c>
    </row>
    <row r="12" spans="2:12" ht="19.2" customHeight="1" x14ac:dyDescent="0.3">
      <c r="B12" t="s">
        <v>47</v>
      </c>
      <c r="C12">
        <v>1741.64</v>
      </c>
      <c r="D12">
        <v>34967.360000000001</v>
      </c>
      <c r="E12">
        <v>36709</v>
      </c>
      <c r="F12">
        <v>609.57000000000005</v>
      </c>
      <c r="G12">
        <v>24944.3</v>
      </c>
      <c r="H12">
        <v>25553.88</v>
      </c>
      <c r="I12">
        <v>1483.33</v>
      </c>
      <c r="J12">
        <v>1099.5219999999999</v>
      </c>
      <c r="K12">
        <v>0</v>
      </c>
      <c r="L12">
        <f t="shared" si="0"/>
        <v>2582.8519999999999</v>
      </c>
    </row>
    <row r="13" spans="2:12" ht="19.2" customHeight="1" x14ac:dyDescent="0.3">
      <c r="B13" t="s">
        <v>48</v>
      </c>
      <c r="C13">
        <v>7010</v>
      </c>
      <c r="D13">
        <v>61766.32</v>
      </c>
      <c r="E13">
        <f>SUM(C13:D13)</f>
        <v>68776.320000000007</v>
      </c>
      <c r="F13">
        <v>2804</v>
      </c>
      <c r="G13">
        <v>62696</v>
      </c>
      <c r="H13">
        <f>SUM(F13:G13)</f>
        <v>65500</v>
      </c>
      <c r="I13">
        <v>12911.59</v>
      </c>
      <c r="J13">
        <v>7194.22</v>
      </c>
      <c r="K13">
        <v>4494.12</v>
      </c>
      <c r="L13">
        <f t="shared" si="0"/>
        <v>24599.93</v>
      </c>
    </row>
    <row r="14" spans="2:12" ht="19.2" customHeight="1" x14ac:dyDescent="0.3">
      <c r="B14" t="s">
        <v>49</v>
      </c>
      <c r="C14">
        <v>21600</v>
      </c>
      <c r="D14">
        <v>222652</v>
      </c>
      <c r="E14">
        <f>SUM(C14:D14)</f>
        <v>244252</v>
      </c>
      <c r="F14">
        <v>8245.9</v>
      </c>
      <c r="G14">
        <v>158826.13</v>
      </c>
      <c r="H14">
        <f>SUM(F14:G14)</f>
        <v>167072.03</v>
      </c>
      <c r="I14">
        <v>24185.48</v>
      </c>
      <c r="J14">
        <v>1174.72</v>
      </c>
      <c r="K14">
        <v>3664.03</v>
      </c>
      <c r="L14">
        <f t="shared" si="0"/>
        <v>29024.23</v>
      </c>
    </row>
    <row r="15" spans="2:12" ht="19.2" customHeight="1" x14ac:dyDescent="0.3">
      <c r="B15" t="s">
        <v>50</v>
      </c>
      <c r="C15">
        <v>35572</v>
      </c>
      <c r="D15">
        <v>15003</v>
      </c>
      <c r="E15">
        <f>SUM(C15:D15)</f>
        <v>50575</v>
      </c>
      <c r="F15">
        <v>14228.8</v>
      </c>
      <c r="G15">
        <v>12385.17</v>
      </c>
      <c r="H15">
        <f>SUM(F15:G15)</f>
        <v>26613.97</v>
      </c>
      <c r="I15">
        <v>5023.8</v>
      </c>
      <c r="J15">
        <v>0</v>
      </c>
      <c r="K15">
        <v>0</v>
      </c>
      <c r="L15">
        <f t="shared" si="0"/>
        <v>5023.8</v>
      </c>
    </row>
    <row r="16" spans="2:12" ht="19.2" customHeight="1" x14ac:dyDescent="0.3">
      <c r="B16" t="s">
        <v>51</v>
      </c>
      <c r="C16">
        <v>32450</v>
      </c>
      <c r="D16">
        <v>0</v>
      </c>
      <c r="E16">
        <f>SUM(C16:D16)</f>
        <v>32450</v>
      </c>
      <c r="F16">
        <v>45202</v>
      </c>
      <c r="G16">
        <v>0</v>
      </c>
      <c r="H16">
        <v>45202</v>
      </c>
      <c r="I16">
        <v>7040.12</v>
      </c>
      <c r="J16">
        <v>2603</v>
      </c>
      <c r="K16">
        <v>80</v>
      </c>
      <c r="L16">
        <f t="shared" si="0"/>
        <v>9723.119999999999</v>
      </c>
    </row>
    <row r="17" spans="2:12" ht="19.2" customHeight="1" x14ac:dyDescent="0.3">
      <c r="B17" t="s">
        <v>52</v>
      </c>
      <c r="C17">
        <v>25000</v>
      </c>
      <c r="D17">
        <v>133555</v>
      </c>
      <c r="E17">
        <f>SUM(C17:D17)</f>
        <v>158555</v>
      </c>
      <c r="F17">
        <v>10000</v>
      </c>
      <c r="G17">
        <v>130000</v>
      </c>
      <c r="H17">
        <f>SUM(F17:G17)</f>
        <v>140000</v>
      </c>
      <c r="I17">
        <v>23086.83</v>
      </c>
      <c r="J17">
        <v>12171.5</v>
      </c>
      <c r="K17">
        <v>12725.57</v>
      </c>
      <c r="L17">
        <f t="shared" si="0"/>
        <v>47983.9</v>
      </c>
    </row>
    <row r="18" spans="2:12" ht="24" customHeight="1" x14ac:dyDescent="0.3">
      <c r="B18" t="s">
        <v>9</v>
      </c>
      <c r="C18">
        <f>SUM(C8:C17)</f>
        <v>160109.78</v>
      </c>
      <c r="D18">
        <f>SUM(D8:D17)</f>
        <v>551457.77</v>
      </c>
      <c r="E18">
        <f t="shared" ref="E18" si="1">C18+D18</f>
        <v>711567.55</v>
      </c>
      <c r="F18">
        <f t="shared" ref="F18:J18" si="2">SUM(F8:F17)</f>
        <v>106312.29</v>
      </c>
      <c r="G18">
        <f t="shared" si="2"/>
        <v>470800.71</v>
      </c>
      <c r="H18">
        <f t="shared" si="2"/>
        <v>577113.01</v>
      </c>
      <c r="I18">
        <f t="shared" si="2"/>
        <v>89656.72</v>
      </c>
      <c r="J18">
        <f t="shared" si="2"/>
        <v>28734.962</v>
      </c>
      <c r="K18">
        <f>SUM(K8:K17)</f>
        <v>21161.72</v>
      </c>
      <c r="L18">
        <f>+I18+J18+K18</f>
        <v>139553.402</v>
      </c>
    </row>
    <row r="38" spans="2:6" ht="15.6" x14ac:dyDescent="0.3">
      <c r="B38" s="3"/>
      <c r="C38" s="3"/>
      <c r="E38" s="3"/>
      <c r="F38" s="3"/>
    </row>
  </sheetData>
  <mergeCells count="2">
    <mergeCell ref="B38:C38"/>
    <mergeCell ref="E38:F38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6ADB4-A6D3-4FED-A0E4-7D40D432536B}">
  <dimension ref="B4:I72"/>
  <sheetViews>
    <sheetView zoomScale="94" zoomScaleNormal="100" workbookViewId="0">
      <selection activeCell="A4" sqref="A4:XFD73"/>
    </sheetView>
  </sheetViews>
  <sheetFormatPr baseColWidth="10" defaultColWidth="8.88671875" defaultRowHeight="14.4" x14ac:dyDescent="0.3"/>
  <cols>
    <col min="2" max="2" width="11.21875" customWidth="1"/>
    <col min="3" max="3" width="43.88671875" customWidth="1"/>
    <col min="4" max="4" width="17.109375" customWidth="1"/>
    <col min="5" max="5" width="14.109375" customWidth="1"/>
    <col min="6" max="6" width="14.33203125" customWidth="1"/>
    <col min="7" max="7" width="12.88671875" customWidth="1"/>
    <col min="8" max="8" width="14.33203125" customWidth="1"/>
    <col min="9" max="9" width="15.44140625" customWidth="1"/>
    <col min="10" max="10" width="16" customWidth="1"/>
  </cols>
  <sheetData>
    <row r="4" spans="2:9" x14ac:dyDescent="0.3">
      <c r="B4" t="s">
        <v>165</v>
      </c>
    </row>
    <row r="6" spans="2:9" x14ac:dyDescent="0.3">
      <c r="B6" t="s">
        <v>53</v>
      </c>
    </row>
    <row r="7" spans="2:9" x14ac:dyDescent="0.3">
      <c r="B7" t="s">
        <v>54</v>
      </c>
    </row>
    <row r="8" spans="2:9" x14ac:dyDescent="0.3">
      <c r="B8" t="s">
        <v>62</v>
      </c>
    </row>
    <row r="10" spans="2:9" x14ac:dyDescent="0.3">
      <c r="B10" t="s">
        <v>55</v>
      </c>
    </row>
    <row r="11" spans="2:9" x14ac:dyDescent="0.3">
      <c r="C11" t="s">
        <v>63</v>
      </c>
      <c r="D11" t="s">
        <v>56</v>
      </c>
      <c r="E11" t="s">
        <v>57</v>
      </c>
      <c r="F11" t="s">
        <v>58</v>
      </c>
      <c r="G11" t="s">
        <v>59</v>
      </c>
      <c r="H11" t="s">
        <v>60</v>
      </c>
      <c r="I11" t="s">
        <v>9</v>
      </c>
    </row>
    <row r="12" spans="2:9" x14ac:dyDescent="0.3">
      <c r="B12">
        <v>1</v>
      </c>
      <c r="C12" t="s">
        <v>64</v>
      </c>
      <c r="D12">
        <v>4</v>
      </c>
      <c r="G12">
        <v>4</v>
      </c>
      <c r="H12">
        <v>0</v>
      </c>
      <c r="I12">
        <f>G12+H12</f>
        <v>4</v>
      </c>
    </row>
    <row r="13" spans="2:9" x14ac:dyDescent="0.3">
      <c r="B13">
        <v>2</v>
      </c>
      <c r="C13" t="s">
        <v>65</v>
      </c>
      <c r="D13">
        <v>0</v>
      </c>
      <c r="G13">
        <v>0</v>
      </c>
      <c r="H13">
        <v>0</v>
      </c>
      <c r="I13">
        <f t="shared" ref="I13:I22" si="0">G13+H13</f>
        <v>0</v>
      </c>
    </row>
    <row r="14" spans="2:9" x14ac:dyDescent="0.3">
      <c r="B14">
        <v>3</v>
      </c>
      <c r="C14" t="s">
        <v>66</v>
      </c>
      <c r="D14">
        <v>0</v>
      </c>
      <c r="G14">
        <v>0</v>
      </c>
      <c r="H14">
        <v>0</v>
      </c>
      <c r="I14">
        <f t="shared" si="0"/>
        <v>0</v>
      </c>
    </row>
    <row r="15" spans="2:9" x14ac:dyDescent="0.3">
      <c r="B15">
        <v>4</v>
      </c>
      <c r="C15" t="s">
        <v>67</v>
      </c>
      <c r="D15">
        <v>0</v>
      </c>
      <c r="G15">
        <v>0</v>
      </c>
      <c r="H15">
        <v>0</v>
      </c>
      <c r="I15">
        <f t="shared" si="0"/>
        <v>0</v>
      </c>
    </row>
    <row r="16" spans="2:9" ht="16.2" customHeight="1" x14ac:dyDescent="0.3">
      <c r="B16">
        <v>5</v>
      </c>
      <c r="C16" t="s">
        <v>74</v>
      </c>
      <c r="D16">
        <v>1</v>
      </c>
      <c r="G16">
        <v>1</v>
      </c>
      <c r="H16">
        <v>0</v>
      </c>
      <c r="I16">
        <f t="shared" si="0"/>
        <v>1</v>
      </c>
    </row>
    <row r="17" spans="2:9" ht="16.2" customHeight="1" x14ac:dyDescent="0.3">
      <c r="B17">
        <v>6</v>
      </c>
      <c r="C17" t="s">
        <v>75</v>
      </c>
      <c r="D17">
        <v>0</v>
      </c>
      <c r="E17">
        <v>1</v>
      </c>
      <c r="G17">
        <v>1</v>
      </c>
      <c r="H17">
        <v>0</v>
      </c>
      <c r="I17">
        <f t="shared" si="0"/>
        <v>1</v>
      </c>
    </row>
    <row r="18" spans="2:9" ht="16.2" customHeight="1" x14ac:dyDescent="0.3">
      <c r="B18">
        <v>7</v>
      </c>
      <c r="C18" t="s">
        <v>68</v>
      </c>
      <c r="D18">
        <v>0</v>
      </c>
      <c r="G18">
        <v>0</v>
      </c>
      <c r="H18">
        <v>0</v>
      </c>
    </row>
    <row r="19" spans="2:9" ht="15" customHeight="1" x14ac:dyDescent="0.3">
      <c r="B19">
        <v>8</v>
      </c>
      <c r="C19" t="s">
        <v>69</v>
      </c>
      <c r="D19">
        <v>1</v>
      </c>
      <c r="G19">
        <v>1</v>
      </c>
      <c r="H19">
        <v>0</v>
      </c>
      <c r="I19">
        <f t="shared" si="0"/>
        <v>1</v>
      </c>
    </row>
    <row r="20" spans="2:9" ht="31.2" customHeight="1" x14ac:dyDescent="0.3">
      <c r="B20">
        <v>9</v>
      </c>
      <c r="C20" t="s">
        <v>70</v>
      </c>
      <c r="D20">
        <v>3</v>
      </c>
      <c r="G20">
        <v>3</v>
      </c>
      <c r="H20">
        <v>0</v>
      </c>
      <c r="I20">
        <f t="shared" si="0"/>
        <v>3</v>
      </c>
    </row>
    <row r="21" spans="2:9" ht="15.75" customHeight="1" x14ac:dyDescent="0.3">
      <c r="B21">
        <v>10</v>
      </c>
      <c r="C21" t="s">
        <v>71</v>
      </c>
      <c r="D21">
        <v>1</v>
      </c>
      <c r="G21">
        <v>1</v>
      </c>
      <c r="H21">
        <v>0</v>
      </c>
      <c r="I21">
        <f t="shared" si="0"/>
        <v>1</v>
      </c>
    </row>
    <row r="22" spans="2:9" ht="18" customHeight="1" x14ac:dyDescent="0.3">
      <c r="B22" t="s">
        <v>9</v>
      </c>
      <c r="D22">
        <f>+D12+D13+D14+D15+D16+D19+D20+D21</f>
        <v>10</v>
      </c>
      <c r="E22">
        <f>SUM(E12:E21)</f>
        <v>1</v>
      </c>
      <c r="F22">
        <v>0</v>
      </c>
      <c r="G22">
        <f>SUM(D22:F22)</f>
        <v>11</v>
      </c>
      <c r="H22">
        <f>+H12+H13+H14+H15+H16+H19+H20+H21</f>
        <v>0</v>
      </c>
      <c r="I22">
        <f t="shared" si="0"/>
        <v>11</v>
      </c>
    </row>
    <row r="23" spans="2:9" ht="16.2" customHeight="1" x14ac:dyDescent="0.3"/>
    <row r="24" spans="2:9" ht="16.2" customHeight="1" x14ac:dyDescent="0.3"/>
    <row r="25" spans="2:9" x14ac:dyDescent="0.3">
      <c r="B25" t="s">
        <v>72</v>
      </c>
    </row>
    <row r="27" spans="2:9" x14ac:dyDescent="0.3">
      <c r="B27" t="s">
        <v>55</v>
      </c>
    </row>
    <row r="28" spans="2:9" x14ac:dyDescent="0.3">
      <c r="C28" t="s">
        <v>4</v>
      </c>
      <c r="D28" t="s">
        <v>56</v>
      </c>
      <c r="E28" t="s">
        <v>57</v>
      </c>
      <c r="F28" t="s">
        <v>58</v>
      </c>
      <c r="G28" t="s">
        <v>59</v>
      </c>
      <c r="H28" t="s">
        <v>60</v>
      </c>
      <c r="I28" t="s">
        <v>9</v>
      </c>
    </row>
    <row r="29" spans="2:9" x14ac:dyDescent="0.3">
      <c r="B29">
        <v>1</v>
      </c>
      <c r="C29" t="s">
        <v>64</v>
      </c>
      <c r="D29">
        <v>11</v>
      </c>
      <c r="E29">
        <v>0</v>
      </c>
      <c r="F29">
        <v>0</v>
      </c>
      <c r="G29">
        <v>10</v>
      </c>
      <c r="H29">
        <v>1</v>
      </c>
      <c r="I29">
        <f>G29+H29</f>
        <v>11</v>
      </c>
    </row>
    <row r="30" spans="2:9" x14ac:dyDescent="0.3">
      <c r="B30">
        <v>2</v>
      </c>
      <c r="C30" t="s">
        <v>65</v>
      </c>
      <c r="D30">
        <v>0</v>
      </c>
      <c r="E30">
        <v>0</v>
      </c>
      <c r="F30">
        <v>0</v>
      </c>
      <c r="G30">
        <v>0</v>
      </c>
      <c r="H30">
        <v>0</v>
      </c>
      <c r="I30">
        <f t="shared" ref="I30:I37" si="1">G30+H30</f>
        <v>0</v>
      </c>
    </row>
    <row r="31" spans="2:9" x14ac:dyDescent="0.3">
      <c r="B31">
        <v>3</v>
      </c>
      <c r="C31" t="s">
        <v>66</v>
      </c>
      <c r="D31">
        <v>0</v>
      </c>
      <c r="E31">
        <v>0</v>
      </c>
      <c r="F31">
        <v>0</v>
      </c>
      <c r="G31">
        <v>0</v>
      </c>
      <c r="H31">
        <v>0</v>
      </c>
      <c r="I31">
        <f t="shared" si="1"/>
        <v>0</v>
      </c>
    </row>
    <row r="32" spans="2:9" ht="16.2" customHeight="1" x14ac:dyDescent="0.3">
      <c r="B32">
        <v>4</v>
      </c>
      <c r="C32" t="s">
        <v>67</v>
      </c>
      <c r="D32">
        <v>0</v>
      </c>
      <c r="E32">
        <v>0</v>
      </c>
      <c r="F32">
        <v>0</v>
      </c>
      <c r="G32">
        <v>0</v>
      </c>
      <c r="H32">
        <v>0</v>
      </c>
      <c r="I32">
        <f t="shared" si="1"/>
        <v>0</v>
      </c>
    </row>
    <row r="33" spans="2:9" x14ac:dyDescent="0.3">
      <c r="B33">
        <v>5</v>
      </c>
      <c r="C33" t="s">
        <v>74</v>
      </c>
      <c r="D33">
        <v>0</v>
      </c>
      <c r="E33">
        <v>0</v>
      </c>
      <c r="F33">
        <v>0</v>
      </c>
      <c r="G33">
        <v>0</v>
      </c>
      <c r="H33">
        <v>0</v>
      </c>
      <c r="I33">
        <f t="shared" ref="I33" si="2">G33+H33</f>
        <v>0</v>
      </c>
    </row>
    <row r="34" spans="2:9" ht="15" customHeight="1" x14ac:dyDescent="0.3">
      <c r="B34">
        <v>6</v>
      </c>
      <c r="C34" t="s">
        <v>75</v>
      </c>
      <c r="D34">
        <v>0</v>
      </c>
      <c r="E34">
        <v>0</v>
      </c>
      <c r="F34">
        <v>0</v>
      </c>
      <c r="G34">
        <v>0</v>
      </c>
      <c r="H34">
        <v>0</v>
      </c>
      <c r="I34">
        <f t="shared" si="1"/>
        <v>0</v>
      </c>
    </row>
    <row r="35" spans="2:9" ht="15" customHeight="1" x14ac:dyDescent="0.3">
      <c r="B35">
        <v>7</v>
      </c>
      <c r="C35" t="s">
        <v>68</v>
      </c>
    </row>
    <row r="36" spans="2:9" ht="15" customHeight="1" x14ac:dyDescent="0.3">
      <c r="B36">
        <v>8</v>
      </c>
      <c r="C36" t="s">
        <v>69</v>
      </c>
    </row>
    <row r="37" spans="2:9" ht="15" customHeight="1" x14ac:dyDescent="0.3">
      <c r="B37">
        <v>9</v>
      </c>
      <c r="C37" t="s">
        <v>70</v>
      </c>
      <c r="D37">
        <v>0</v>
      </c>
      <c r="E37">
        <v>0</v>
      </c>
      <c r="F37">
        <v>0</v>
      </c>
      <c r="G37">
        <v>0</v>
      </c>
      <c r="H37">
        <v>0</v>
      </c>
      <c r="I37">
        <f t="shared" si="1"/>
        <v>0</v>
      </c>
    </row>
    <row r="38" spans="2:9" ht="15.75" customHeight="1" x14ac:dyDescent="0.3">
      <c r="B38">
        <v>10</v>
      </c>
      <c r="C38" t="s">
        <v>71</v>
      </c>
    </row>
    <row r="39" spans="2:9" ht="18" customHeight="1" x14ac:dyDescent="0.3">
      <c r="B39" t="s">
        <v>9</v>
      </c>
      <c r="D39">
        <f t="shared" ref="D39:I39" si="3">SUM(D29:D38)</f>
        <v>11</v>
      </c>
      <c r="E39">
        <f t="shared" si="3"/>
        <v>0</v>
      </c>
      <c r="F39">
        <f t="shared" si="3"/>
        <v>0</v>
      </c>
      <c r="G39">
        <f t="shared" si="3"/>
        <v>10</v>
      </c>
      <c r="H39">
        <f t="shared" si="3"/>
        <v>1</v>
      </c>
      <c r="I39">
        <f t="shared" si="3"/>
        <v>11</v>
      </c>
    </row>
    <row r="40" spans="2:9" ht="16.2" customHeight="1" x14ac:dyDescent="0.3"/>
    <row r="41" spans="2:9" x14ac:dyDescent="0.3">
      <c r="B41" t="s">
        <v>61</v>
      </c>
    </row>
    <row r="43" spans="2:9" x14ac:dyDescent="0.3">
      <c r="B43" t="s">
        <v>55</v>
      </c>
    </row>
    <row r="44" spans="2:9" x14ac:dyDescent="0.3">
      <c r="C44" t="s">
        <v>4</v>
      </c>
      <c r="D44" t="s">
        <v>56</v>
      </c>
      <c r="E44" t="s">
        <v>57</v>
      </c>
      <c r="F44" t="s">
        <v>58</v>
      </c>
      <c r="G44" t="s">
        <v>59</v>
      </c>
      <c r="H44" t="s">
        <v>60</v>
      </c>
      <c r="I44" t="s">
        <v>9</v>
      </c>
    </row>
    <row r="45" spans="2:9" x14ac:dyDescent="0.3">
      <c r="B45">
        <v>1</v>
      </c>
      <c r="C45" t="s">
        <v>64</v>
      </c>
      <c r="D45">
        <v>3</v>
      </c>
      <c r="G45">
        <v>2</v>
      </c>
      <c r="H45">
        <v>1</v>
      </c>
      <c r="I45">
        <f>G45+H45</f>
        <v>3</v>
      </c>
    </row>
    <row r="46" spans="2:9" x14ac:dyDescent="0.3">
      <c r="B46">
        <v>2</v>
      </c>
      <c r="C46" t="s">
        <v>65</v>
      </c>
      <c r="D46">
        <v>0</v>
      </c>
      <c r="G46">
        <v>0</v>
      </c>
      <c r="H46">
        <v>0</v>
      </c>
      <c r="I46">
        <f t="shared" ref="I46:I53" si="4">G46+H46</f>
        <v>0</v>
      </c>
    </row>
    <row r="47" spans="2:9" x14ac:dyDescent="0.3">
      <c r="B47">
        <v>3</v>
      </c>
      <c r="C47" t="s">
        <v>66</v>
      </c>
      <c r="D47">
        <v>0</v>
      </c>
      <c r="H47">
        <v>0</v>
      </c>
      <c r="I47">
        <f t="shared" si="4"/>
        <v>0</v>
      </c>
    </row>
    <row r="48" spans="2:9" ht="16.2" customHeight="1" x14ac:dyDescent="0.3">
      <c r="B48">
        <v>4</v>
      </c>
      <c r="C48" t="s">
        <v>67</v>
      </c>
      <c r="D48">
        <v>0</v>
      </c>
      <c r="G48">
        <v>0</v>
      </c>
      <c r="H48">
        <v>0</v>
      </c>
      <c r="I48">
        <f t="shared" si="4"/>
        <v>0</v>
      </c>
    </row>
    <row r="49" spans="2:9" x14ac:dyDescent="0.3">
      <c r="B49">
        <v>5</v>
      </c>
      <c r="C49" t="s">
        <v>74</v>
      </c>
      <c r="D49">
        <v>6</v>
      </c>
      <c r="G49">
        <v>5</v>
      </c>
      <c r="H49">
        <v>1</v>
      </c>
      <c r="I49">
        <f>G49+H49</f>
        <v>6</v>
      </c>
    </row>
    <row r="50" spans="2:9" ht="15" customHeight="1" x14ac:dyDescent="0.3">
      <c r="B50">
        <v>6</v>
      </c>
      <c r="C50" t="s">
        <v>75</v>
      </c>
      <c r="D50">
        <v>0</v>
      </c>
      <c r="I50">
        <f t="shared" si="4"/>
        <v>0</v>
      </c>
    </row>
    <row r="51" spans="2:9" ht="15" customHeight="1" x14ac:dyDescent="0.3">
      <c r="B51">
        <v>7</v>
      </c>
      <c r="C51" t="s">
        <v>68</v>
      </c>
    </row>
    <row r="52" spans="2:9" ht="15" customHeight="1" x14ac:dyDescent="0.3">
      <c r="B52">
        <v>8</v>
      </c>
      <c r="C52" t="s">
        <v>69</v>
      </c>
    </row>
    <row r="53" spans="2:9" ht="15" customHeight="1" x14ac:dyDescent="0.3">
      <c r="B53">
        <v>9</v>
      </c>
      <c r="C53" t="s">
        <v>70</v>
      </c>
      <c r="D53">
        <v>0</v>
      </c>
      <c r="E53">
        <v>0</v>
      </c>
      <c r="G53">
        <v>0</v>
      </c>
      <c r="H53">
        <v>0</v>
      </c>
      <c r="I53">
        <f t="shared" si="4"/>
        <v>0</v>
      </c>
    </row>
    <row r="54" spans="2:9" ht="15.75" customHeight="1" x14ac:dyDescent="0.3">
      <c r="B54">
        <v>10</v>
      </c>
      <c r="C54" t="s">
        <v>71</v>
      </c>
      <c r="D54">
        <v>0</v>
      </c>
      <c r="F54">
        <v>1</v>
      </c>
      <c r="G54">
        <v>1</v>
      </c>
      <c r="H54">
        <v>0</v>
      </c>
      <c r="I54">
        <f t="shared" ref="I54" si="5">G54+H54</f>
        <v>1</v>
      </c>
    </row>
    <row r="55" spans="2:9" ht="18" customHeight="1" x14ac:dyDescent="0.3">
      <c r="B55" t="s">
        <v>9</v>
      </c>
      <c r="D55">
        <f t="shared" ref="D55:I55" si="6">SUM(D45:D54)</f>
        <v>9</v>
      </c>
      <c r="E55">
        <f t="shared" si="6"/>
        <v>0</v>
      </c>
      <c r="F55">
        <f t="shared" si="6"/>
        <v>1</v>
      </c>
      <c r="G55">
        <f t="shared" si="6"/>
        <v>8</v>
      </c>
      <c r="H55">
        <f t="shared" si="6"/>
        <v>2</v>
      </c>
      <c r="I55">
        <f t="shared" si="6"/>
        <v>10</v>
      </c>
    </row>
    <row r="58" spans="2:9" x14ac:dyDescent="0.3">
      <c r="B58" t="s">
        <v>73</v>
      </c>
    </row>
    <row r="60" spans="2:9" x14ac:dyDescent="0.3">
      <c r="B60" t="s">
        <v>55</v>
      </c>
    </row>
    <row r="61" spans="2:9" x14ac:dyDescent="0.3">
      <c r="C61" t="s">
        <v>4</v>
      </c>
      <c r="D61" t="s">
        <v>56</v>
      </c>
      <c r="E61" t="s">
        <v>57</v>
      </c>
      <c r="F61" t="s">
        <v>58</v>
      </c>
      <c r="G61" t="s">
        <v>59</v>
      </c>
      <c r="H61" t="s">
        <v>60</v>
      </c>
      <c r="I61" t="s">
        <v>9</v>
      </c>
    </row>
    <row r="62" spans="2:9" x14ac:dyDescent="0.3">
      <c r="B62">
        <v>1</v>
      </c>
      <c r="C62" t="s">
        <v>64</v>
      </c>
      <c r="D62">
        <f>+D12+D29+D45</f>
        <v>18</v>
      </c>
      <c r="E62">
        <f t="shared" ref="E62:I62" si="7">+E12+E29+E45</f>
        <v>0</v>
      </c>
      <c r="F62">
        <f t="shared" si="7"/>
        <v>0</v>
      </c>
      <c r="G62">
        <f t="shared" si="7"/>
        <v>16</v>
      </c>
      <c r="H62">
        <f t="shared" si="7"/>
        <v>2</v>
      </c>
      <c r="I62">
        <f t="shared" si="7"/>
        <v>18</v>
      </c>
    </row>
    <row r="63" spans="2:9" x14ac:dyDescent="0.3">
      <c r="B63">
        <v>2</v>
      </c>
      <c r="C63" t="s">
        <v>65</v>
      </c>
      <c r="D63">
        <f t="shared" ref="D63:I71" si="8">+D13+D30+D46</f>
        <v>0</v>
      </c>
      <c r="E63">
        <f t="shared" si="8"/>
        <v>0</v>
      </c>
      <c r="F63">
        <f t="shared" si="8"/>
        <v>0</v>
      </c>
      <c r="G63">
        <f t="shared" si="8"/>
        <v>0</v>
      </c>
      <c r="H63">
        <f t="shared" si="8"/>
        <v>0</v>
      </c>
      <c r="I63">
        <f t="shared" si="8"/>
        <v>0</v>
      </c>
    </row>
    <row r="64" spans="2:9" x14ac:dyDescent="0.3">
      <c r="B64">
        <v>3</v>
      </c>
      <c r="C64" t="s">
        <v>66</v>
      </c>
      <c r="D64">
        <f t="shared" si="8"/>
        <v>0</v>
      </c>
      <c r="E64">
        <f t="shared" si="8"/>
        <v>0</v>
      </c>
      <c r="F64">
        <f t="shared" si="8"/>
        <v>0</v>
      </c>
      <c r="G64">
        <f t="shared" si="8"/>
        <v>0</v>
      </c>
      <c r="H64">
        <f t="shared" si="8"/>
        <v>0</v>
      </c>
      <c r="I64">
        <f t="shared" si="8"/>
        <v>0</v>
      </c>
    </row>
    <row r="65" spans="2:9" ht="16.2" customHeight="1" x14ac:dyDescent="0.3">
      <c r="B65">
        <v>4</v>
      </c>
      <c r="C65" t="s">
        <v>67</v>
      </c>
      <c r="D65">
        <f t="shared" si="8"/>
        <v>0</v>
      </c>
      <c r="E65">
        <f t="shared" si="8"/>
        <v>0</v>
      </c>
      <c r="F65">
        <f t="shared" si="8"/>
        <v>0</v>
      </c>
      <c r="G65">
        <f t="shared" si="8"/>
        <v>0</v>
      </c>
      <c r="H65">
        <f t="shared" si="8"/>
        <v>0</v>
      </c>
      <c r="I65">
        <f t="shared" si="8"/>
        <v>0</v>
      </c>
    </row>
    <row r="66" spans="2:9" x14ac:dyDescent="0.3">
      <c r="B66">
        <v>5</v>
      </c>
      <c r="C66" t="s">
        <v>74</v>
      </c>
      <c r="D66">
        <f t="shared" si="8"/>
        <v>7</v>
      </c>
      <c r="E66">
        <f t="shared" si="8"/>
        <v>0</v>
      </c>
      <c r="F66">
        <f t="shared" si="8"/>
        <v>0</v>
      </c>
      <c r="G66">
        <f t="shared" si="8"/>
        <v>6</v>
      </c>
      <c r="H66">
        <f t="shared" si="8"/>
        <v>1</v>
      </c>
      <c r="I66">
        <f t="shared" si="8"/>
        <v>7</v>
      </c>
    </row>
    <row r="67" spans="2:9" ht="15" customHeight="1" x14ac:dyDescent="0.3">
      <c r="B67">
        <v>6</v>
      </c>
      <c r="C67" t="s">
        <v>75</v>
      </c>
      <c r="D67">
        <f t="shared" si="8"/>
        <v>0</v>
      </c>
      <c r="E67">
        <f t="shared" si="8"/>
        <v>1</v>
      </c>
      <c r="F67">
        <f t="shared" si="8"/>
        <v>0</v>
      </c>
      <c r="G67">
        <f t="shared" si="8"/>
        <v>1</v>
      </c>
      <c r="H67">
        <f t="shared" si="8"/>
        <v>0</v>
      </c>
      <c r="I67">
        <f t="shared" si="8"/>
        <v>1</v>
      </c>
    </row>
    <row r="68" spans="2:9" ht="15" customHeight="1" x14ac:dyDescent="0.3">
      <c r="B68">
        <v>7</v>
      </c>
      <c r="C68" t="s">
        <v>68</v>
      </c>
      <c r="D68">
        <f t="shared" si="8"/>
        <v>0</v>
      </c>
      <c r="E68">
        <f t="shared" si="8"/>
        <v>0</v>
      </c>
      <c r="F68">
        <f t="shared" si="8"/>
        <v>0</v>
      </c>
      <c r="G68">
        <f t="shared" si="8"/>
        <v>0</v>
      </c>
      <c r="H68">
        <f t="shared" si="8"/>
        <v>0</v>
      </c>
      <c r="I68">
        <f t="shared" si="8"/>
        <v>0</v>
      </c>
    </row>
    <row r="69" spans="2:9" ht="15" customHeight="1" x14ac:dyDescent="0.3">
      <c r="B69">
        <v>8</v>
      </c>
      <c r="C69" t="s">
        <v>69</v>
      </c>
      <c r="D69">
        <f t="shared" si="8"/>
        <v>1</v>
      </c>
      <c r="E69">
        <f t="shared" si="8"/>
        <v>0</v>
      </c>
      <c r="F69">
        <f t="shared" si="8"/>
        <v>0</v>
      </c>
      <c r="G69">
        <f t="shared" si="8"/>
        <v>1</v>
      </c>
      <c r="H69">
        <f t="shared" si="8"/>
        <v>0</v>
      </c>
      <c r="I69">
        <f t="shared" si="8"/>
        <v>1</v>
      </c>
    </row>
    <row r="70" spans="2:9" ht="15" customHeight="1" x14ac:dyDescent="0.3">
      <c r="B70">
        <v>9</v>
      </c>
      <c r="C70" t="s">
        <v>70</v>
      </c>
      <c r="D70">
        <f t="shared" si="8"/>
        <v>3</v>
      </c>
      <c r="E70">
        <f t="shared" si="8"/>
        <v>0</v>
      </c>
      <c r="F70">
        <f t="shared" si="8"/>
        <v>0</v>
      </c>
      <c r="G70">
        <f t="shared" si="8"/>
        <v>3</v>
      </c>
      <c r="H70">
        <f t="shared" si="8"/>
        <v>0</v>
      </c>
      <c r="I70">
        <f t="shared" si="8"/>
        <v>3</v>
      </c>
    </row>
    <row r="71" spans="2:9" ht="15.75" customHeight="1" x14ac:dyDescent="0.3">
      <c r="B71">
        <v>10</v>
      </c>
      <c r="C71" t="s">
        <v>71</v>
      </c>
      <c r="D71">
        <f t="shared" si="8"/>
        <v>1</v>
      </c>
      <c r="E71">
        <f t="shared" si="8"/>
        <v>0</v>
      </c>
      <c r="F71">
        <f t="shared" si="8"/>
        <v>1</v>
      </c>
      <c r="G71">
        <f t="shared" si="8"/>
        <v>2</v>
      </c>
      <c r="H71">
        <f t="shared" si="8"/>
        <v>0</v>
      </c>
      <c r="I71">
        <f t="shared" si="8"/>
        <v>2</v>
      </c>
    </row>
    <row r="72" spans="2:9" ht="18" customHeight="1" x14ac:dyDescent="0.3">
      <c r="B72" t="s">
        <v>9</v>
      </c>
      <c r="D72">
        <f t="shared" ref="D72:I72" si="9">SUM(D62:D71)</f>
        <v>30</v>
      </c>
      <c r="E72">
        <f t="shared" si="9"/>
        <v>1</v>
      </c>
      <c r="F72">
        <f t="shared" si="9"/>
        <v>1</v>
      </c>
      <c r="G72">
        <f t="shared" si="9"/>
        <v>29</v>
      </c>
      <c r="H72">
        <f t="shared" si="9"/>
        <v>3</v>
      </c>
      <c r="I72">
        <f t="shared" si="9"/>
        <v>32</v>
      </c>
    </row>
  </sheetData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84CE4-6664-4E14-ACBC-75B30B486E2A}">
  <dimension ref="A2:AD61"/>
  <sheetViews>
    <sheetView workbookViewId="0">
      <selection activeCell="A2" sqref="A2:XFD75"/>
    </sheetView>
  </sheetViews>
  <sheetFormatPr baseColWidth="10" defaultRowHeight="14.4" x14ac:dyDescent="0.3"/>
  <cols>
    <col min="1" max="1" width="3.6640625" customWidth="1"/>
    <col min="2" max="2" width="26.6640625" customWidth="1"/>
    <col min="3" max="3" width="8.33203125" customWidth="1"/>
    <col min="4" max="4" width="9.44140625" customWidth="1"/>
    <col min="5" max="5" width="6.33203125" customWidth="1"/>
    <col min="6" max="6" width="9.5546875" customWidth="1"/>
    <col min="7" max="7" width="8.33203125" customWidth="1"/>
    <col min="8" max="8" width="8.6640625" customWidth="1"/>
    <col min="9" max="9" width="7.6640625" customWidth="1"/>
    <col min="10" max="10" width="9.5546875" customWidth="1"/>
    <col min="11" max="11" width="8.88671875" customWidth="1"/>
    <col min="12" max="12" width="9.664062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7.88671875" customWidth="1"/>
    <col min="22" max="22" width="8.44140625" customWidth="1"/>
    <col min="23" max="23" width="11.6640625" bestFit="1" customWidth="1"/>
    <col min="24" max="24" width="7.21875" customWidth="1"/>
    <col min="25" max="25" width="5.5546875" customWidth="1"/>
    <col min="26" max="26" width="9.5546875" customWidth="1"/>
    <col min="27" max="27" width="10.6640625" customWidth="1"/>
    <col min="28" max="29" width="6.6640625" customWidth="1"/>
    <col min="30" max="30" width="11.6640625" bestFit="1" customWidth="1"/>
  </cols>
  <sheetData>
    <row r="2" spans="1:30" x14ac:dyDescent="0.3">
      <c r="B2" t="s">
        <v>165</v>
      </c>
    </row>
    <row r="4" spans="1:30" x14ac:dyDescent="0.3">
      <c r="B4" t="s">
        <v>76</v>
      </c>
    </row>
    <row r="5" spans="1:30" x14ac:dyDescent="0.3">
      <c r="B5" t="s">
        <v>77</v>
      </c>
      <c r="D5" t="s">
        <v>78</v>
      </c>
    </row>
    <row r="6" spans="1:30" x14ac:dyDescent="0.3">
      <c r="B6" t="s">
        <v>4</v>
      </c>
      <c r="C6" t="s">
        <v>79</v>
      </c>
      <c r="D6" t="s">
        <v>59</v>
      </c>
      <c r="E6" t="s">
        <v>60</v>
      </c>
      <c r="F6" t="s">
        <v>80</v>
      </c>
      <c r="G6" t="s">
        <v>81</v>
      </c>
      <c r="H6" t="s">
        <v>59</v>
      </c>
      <c r="I6" t="s">
        <v>60</v>
      </c>
      <c r="J6" t="s">
        <v>80</v>
      </c>
      <c r="K6" t="s">
        <v>82</v>
      </c>
      <c r="L6" t="s">
        <v>59</v>
      </c>
      <c r="M6" t="s">
        <v>60</v>
      </c>
      <c r="N6" t="s">
        <v>80</v>
      </c>
      <c r="O6" t="s">
        <v>83</v>
      </c>
      <c r="P6" t="s">
        <v>59</v>
      </c>
      <c r="Q6" t="s">
        <v>60</v>
      </c>
      <c r="R6" t="s">
        <v>80</v>
      </c>
      <c r="S6" t="s">
        <v>84</v>
      </c>
      <c r="T6" t="s">
        <v>59</v>
      </c>
      <c r="U6" t="s">
        <v>60</v>
      </c>
      <c r="V6" t="s">
        <v>80</v>
      </c>
      <c r="W6" t="s">
        <v>85</v>
      </c>
      <c r="X6" t="s">
        <v>59</v>
      </c>
      <c r="Y6" t="s">
        <v>60</v>
      </c>
      <c r="Z6" t="s">
        <v>80</v>
      </c>
      <c r="AA6" t="s">
        <v>86</v>
      </c>
      <c r="AB6" t="s">
        <v>59</v>
      </c>
      <c r="AC6" t="s">
        <v>60</v>
      </c>
      <c r="AD6" t="s">
        <v>80</v>
      </c>
    </row>
    <row r="7" spans="1:30" x14ac:dyDescent="0.3">
      <c r="A7">
        <v>1</v>
      </c>
      <c r="B7" t="s">
        <v>87</v>
      </c>
      <c r="C7">
        <v>124</v>
      </c>
      <c r="D7">
        <v>111</v>
      </c>
      <c r="E7">
        <v>13</v>
      </c>
      <c r="F7">
        <v>124</v>
      </c>
      <c r="G7">
        <v>23</v>
      </c>
      <c r="H7">
        <v>21</v>
      </c>
      <c r="I7">
        <v>2</v>
      </c>
      <c r="J7">
        <v>23</v>
      </c>
      <c r="K7">
        <v>33</v>
      </c>
      <c r="L7">
        <v>26</v>
      </c>
      <c r="M7">
        <v>7</v>
      </c>
      <c r="N7">
        <v>33</v>
      </c>
      <c r="O7">
        <v>18</v>
      </c>
      <c r="P7">
        <v>15</v>
      </c>
      <c r="Q7">
        <v>3</v>
      </c>
      <c r="R7">
        <v>18</v>
      </c>
      <c r="S7">
        <v>2</v>
      </c>
      <c r="T7">
        <v>8</v>
      </c>
      <c r="U7">
        <v>0</v>
      </c>
      <c r="V7">
        <v>7</v>
      </c>
      <c r="W7">
        <v>1</v>
      </c>
      <c r="X7">
        <v>8</v>
      </c>
      <c r="Y7">
        <v>0</v>
      </c>
      <c r="Z7">
        <v>8</v>
      </c>
      <c r="AA7">
        <v>2</v>
      </c>
      <c r="AB7">
        <v>20</v>
      </c>
      <c r="AC7">
        <v>8</v>
      </c>
      <c r="AD7">
        <v>28</v>
      </c>
    </row>
    <row r="8" spans="1:30" x14ac:dyDescent="0.3">
      <c r="A8">
        <v>2</v>
      </c>
      <c r="B8" t="s">
        <v>88</v>
      </c>
      <c r="C8">
        <v>99</v>
      </c>
      <c r="D8">
        <v>77</v>
      </c>
      <c r="E8">
        <v>22</v>
      </c>
      <c r="F8">
        <v>99</v>
      </c>
      <c r="G8">
        <v>48</v>
      </c>
      <c r="H8">
        <v>34</v>
      </c>
      <c r="I8">
        <v>14</v>
      </c>
      <c r="J8">
        <v>48</v>
      </c>
      <c r="K8">
        <v>96</v>
      </c>
      <c r="L8">
        <v>74</v>
      </c>
      <c r="M8">
        <v>22</v>
      </c>
      <c r="N8">
        <v>96</v>
      </c>
      <c r="O8">
        <v>5</v>
      </c>
      <c r="P8">
        <v>5</v>
      </c>
      <c r="Q8">
        <v>0</v>
      </c>
      <c r="R8">
        <v>4</v>
      </c>
      <c r="S8">
        <v>10</v>
      </c>
      <c r="T8">
        <v>19</v>
      </c>
      <c r="U8">
        <v>7</v>
      </c>
      <c r="V8">
        <v>26</v>
      </c>
      <c r="W8">
        <v>4</v>
      </c>
      <c r="X8">
        <v>10</v>
      </c>
      <c r="Y8">
        <v>2</v>
      </c>
      <c r="Z8">
        <v>10</v>
      </c>
      <c r="AA8">
        <v>1</v>
      </c>
      <c r="AB8">
        <v>17</v>
      </c>
      <c r="AC8">
        <v>3</v>
      </c>
      <c r="AD8">
        <v>20</v>
      </c>
    </row>
    <row r="9" spans="1:30" x14ac:dyDescent="0.3">
      <c r="A9">
        <v>3</v>
      </c>
      <c r="B9" t="s">
        <v>89</v>
      </c>
      <c r="C9">
        <v>145</v>
      </c>
      <c r="D9">
        <v>126</v>
      </c>
      <c r="E9">
        <v>19</v>
      </c>
      <c r="F9">
        <v>145</v>
      </c>
      <c r="G9">
        <v>100</v>
      </c>
      <c r="H9">
        <v>92</v>
      </c>
      <c r="I9">
        <v>8</v>
      </c>
      <c r="J9">
        <v>100</v>
      </c>
      <c r="K9">
        <v>97</v>
      </c>
      <c r="L9">
        <v>84</v>
      </c>
      <c r="M9">
        <v>13</v>
      </c>
      <c r="N9">
        <v>97</v>
      </c>
      <c r="O9">
        <v>79</v>
      </c>
      <c r="P9">
        <v>67</v>
      </c>
      <c r="Q9">
        <v>12</v>
      </c>
      <c r="R9">
        <v>79</v>
      </c>
      <c r="S9">
        <v>21</v>
      </c>
      <c r="T9">
        <v>61</v>
      </c>
      <c r="U9">
        <v>13</v>
      </c>
      <c r="V9">
        <v>74</v>
      </c>
      <c r="W9">
        <v>23</v>
      </c>
      <c r="X9">
        <v>46</v>
      </c>
      <c r="Y9">
        <v>7</v>
      </c>
      <c r="Z9">
        <v>53</v>
      </c>
      <c r="AA9">
        <v>0</v>
      </c>
      <c r="AB9">
        <v>0</v>
      </c>
      <c r="AC9">
        <v>0</v>
      </c>
      <c r="AD9">
        <v>0</v>
      </c>
    </row>
    <row r="10" spans="1:30" x14ac:dyDescent="0.3">
      <c r="A10">
        <v>4</v>
      </c>
      <c r="B10" t="s">
        <v>90</v>
      </c>
      <c r="C10">
        <v>192</v>
      </c>
      <c r="D10">
        <v>177</v>
      </c>
      <c r="E10">
        <v>15</v>
      </c>
      <c r="F10">
        <v>192</v>
      </c>
      <c r="G10">
        <v>46</v>
      </c>
      <c r="H10">
        <v>46</v>
      </c>
      <c r="I10">
        <v>0</v>
      </c>
      <c r="J10">
        <v>46</v>
      </c>
      <c r="K10">
        <v>149</v>
      </c>
      <c r="L10">
        <v>137</v>
      </c>
      <c r="M10">
        <v>12</v>
      </c>
      <c r="N10">
        <v>149</v>
      </c>
      <c r="O10">
        <v>8</v>
      </c>
      <c r="P10">
        <v>7</v>
      </c>
      <c r="Q10">
        <v>1</v>
      </c>
      <c r="R10">
        <v>8</v>
      </c>
      <c r="S10">
        <v>7</v>
      </c>
      <c r="T10">
        <v>21</v>
      </c>
      <c r="U10">
        <v>1</v>
      </c>
      <c r="V10">
        <v>22</v>
      </c>
      <c r="W10">
        <v>4</v>
      </c>
      <c r="X10">
        <v>14</v>
      </c>
      <c r="Y10">
        <v>3</v>
      </c>
      <c r="Z10">
        <v>17</v>
      </c>
      <c r="AA10">
        <v>8</v>
      </c>
      <c r="AB10">
        <v>41</v>
      </c>
      <c r="AC10">
        <v>4</v>
      </c>
      <c r="AD10">
        <v>45</v>
      </c>
    </row>
    <row r="11" spans="1:30" x14ac:dyDescent="0.3">
      <c r="A11">
        <v>5</v>
      </c>
      <c r="B11" t="s">
        <v>91</v>
      </c>
      <c r="C11">
        <v>72</v>
      </c>
      <c r="D11">
        <v>62</v>
      </c>
      <c r="E11">
        <v>10</v>
      </c>
      <c r="F11">
        <v>72</v>
      </c>
      <c r="G11">
        <v>13</v>
      </c>
      <c r="H11">
        <v>13</v>
      </c>
      <c r="I11">
        <v>0</v>
      </c>
      <c r="J11">
        <v>13</v>
      </c>
      <c r="K11">
        <v>35</v>
      </c>
      <c r="L11">
        <v>27</v>
      </c>
      <c r="M11">
        <v>8</v>
      </c>
      <c r="N11">
        <v>35</v>
      </c>
      <c r="O11">
        <v>11</v>
      </c>
      <c r="P11">
        <v>8</v>
      </c>
      <c r="Q11">
        <v>3</v>
      </c>
      <c r="R11">
        <v>11</v>
      </c>
      <c r="S11">
        <v>2</v>
      </c>
      <c r="T11">
        <v>10</v>
      </c>
      <c r="U11">
        <v>2</v>
      </c>
      <c r="V11">
        <v>12</v>
      </c>
      <c r="W11">
        <v>1</v>
      </c>
      <c r="X11">
        <v>4</v>
      </c>
      <c r="Y11">
        <v>1</v>
      </c>
      <c r="Z11">
        <v>5</v>
      </c>
      <c r="AA11">
        <v>3</v>
      </c>
      <c r="AB11">
        <v>30</v>
      </c>
      <c r="AC11">
        <v>7</v>
      </c>
      <c r="AD11">
        <v>37</v>
      </c>
    </row>
    <row r="12" spans="1:30" x14ac:dyDescent="0.3">
      <c r="A12">
        <v>6</v>
      </c>
      <c r="B12" t="s">
        <v>92</v>
      </c>
      <c r="C12">
        <v>8</v>
      </c>
      <c r="D12">
        <v>6</v>
      </c>
      <c r="E12">
        <v>2</v>
      </c>
      <c r="F12">
        <v>8</v>
      </c>
      <c r="G12">
        <v>3</v>
      </c>
      <c r="H12">
        <v>2</v>
      </c>
      <c r="I12">
        <v>1</v>
      </c>
      <c r="J12">
        <v>3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</row>
    <row r="13" spans="1:30" x14ac:dyDescent="0.3">
      <c r="A13">
        <v>7</v>
      </c>
      <c r="B13" t="s">
        <v>93</v>
      </c>
      <c r="C13">
        <v>89</v>
      </c>
      <c r="D13">
        <v>81</v>
      </c>
      <c r="E13">
        <v>8</v>
      </c>
      <c r="F13">
        <v>89</v>
      </c>
      <c r="G13">
        <v>9</v>
      </c>
      <c r="H13">
        <v>7</v>
      </c>
      <c r="I13">
        <v>2</v>
      </c>
      <c r="J13">
        <v>9</v>
      </c>
      <c r="K13">
        <v>38</v>
      </c>
      <c r="L13">
        <v>33</v>
      </c>
      <c r="M13">
        <v>5</v>
      </c>
      <c r="N13">
        <v>38</v>
      </c>
      <c r="O13">
        <v>25</v>
      </c>
      <c r="P13">
        <v>24</v>
      </c>
      <c r="Q13">
        <v>1</v>
      </c>
      <c r="R13">
        <v>25</v>
      </c>
      <c r="S13">
        <v>8</v>
      </c>
      <c r="T13">
        <v>17</v>
      </c>
      <c r="U13">
        <v>0</v>
      </c>
      <c r="V13">
        <v>17</v>
      </c>
      <c r="W13">
        <v>0</v>
      </c>
      <c r="X13">
        <v>0</v>
      </c>
      <c r="Y13">
        <v>0</v>
      </c>
      <c r="Z13">
        <v>0</v>
      </c>
      <c r="AA13">
        <v>1</v>
      </c>
      <c r="AB13">
        <v>15</v>
      </c>
      <c r="AC13">
        <v>3</v>
      </c>
      <c r="AD13">
        <v>18</v>
      </c>
    </row>
    <row r="14" spans="1:30" x14ac:dyDescent="0.3">
      <c r="A14">
        <v>8</v>
      </c>
      <c r="B14" t="s">
        <v>94</v>
      </c>
      <c r="C14">
        <v>118</v>
      </c>
      <c r="D14">
        <v>103</v>
      </c>
      <c r="E14">
        <v>15</v>
      </c>
      <c r="F14">
        <v>118</v>
      </c>
      <c r="G14">
        <v>33</v>
      </c>
      <c r="H14">
        <v>31</v>
      </c>
      <c r="I14">
        <v>2</v>
      </c>
      <c r="J14">
        <v>33</v>
      </c>
      <c r="K14">
        <v>96</v>
      </c>
      <c r="L14">
        <v>83</v>
      </c>
      <c r="M14">
        <v>35</v>
      </c>
      <c r="N14">
        <v>118</v>
      </c>
      <c r="O14">
        <v>68</v>
      </c>
      <c r="P14">
        <v>59</v>
      </c>
      <c r="Q14">
        <v>9</v>
      </c>
      <c r="R14">
        <v>68</v>
      </c>
      <c r="S14">
        <v>5</v>
      </c>
      <c r="T14">
        <v>18</v>
      </c>
      <c r="U14">
        <v>1</v>
      </c>
      <c r="V14">
        <v>19</v>
      </c>
      <c r="W14">
        <v>3</v>
      </c>
      <c r="X14">
        <v>13</v>
      </c>
      <c r="Y14">
        <v>1</v>
      </c>
      <c r="Z14">
        <v>14</v>
      </c>
      <c r="AA14">
        <v>7</v>
      </c>
      <c r="AB14">
        <v>51</v>
      </c>
      <c r="AC14">
        <v>13</v>
      </c>
      <c r="AD14">
        <v>64</v>
      </c>
    </row>
    <row r="15" spans="1:30" x14ac:dyDescent="0.3">
      <c r="A15">
        <v>9</v>
      </c>
      <c r="B15" t="s">
        <v>95</v>
      </c>
      <c r="C15">
        <v>232</v>
      </c>
      <c r="D15">
        <v>198</v>
      </c>
      <c r="E15">
        <v>27</v>
      </c>
      <c r="F15">
        <v>225</v>
      </c>
      <c r="G15">
        <v>13</v>
      </c>
      <c r="H15">
        <v>13</v>
      </c>
      <c r="I15">
        <v>0</v>
      </c>
      <c r="J15">
        <v>13</v>
      </c>
      <c r="K15">
        <v>128</v>
      </c>
      <c r="L15">
        <v>113</v>
      </c>
      <c r="M15">
        <v>13</v>
      </c>
      <c r="N15">
        <v>126</v>
      </c>
      <c r="O15">
        <v>9</v>
      </c>
      <c r="P15">
        <v>9</v>
      </c>
      <c r="Q15">
        <v>0</v>
      </c>
      <c r="R15">
        <v>9</v>
      </c>
      <c r="S15">
        <v>1</v>
      </c>
      <c r="T15">
        <v>2</v>
      </c>
      <c r="U15">
        <v>0</v>
      </c>
      <c r="V15">
        <v>2</v>
      </c>
      <c r="W15">
        <v>0</v>
      </c>
      <c r="X15">
        <v>0</v>
      </c>
      <c r="Y15">
        <v>0</v>
      </c>
      <c r="Z15">
        <v>0</v>
      </c>
      <c r="AA15">
        <v>2</v>
      </c>
      <c r="AB15">
        <v>16</v>
      </c>
      <c r="AC15">
        <v>4</v>
      </c>
      <c r="AD15">
        <v>20</v>
      </c>
    </row>
    <row r="16" spans="1:30" x14ac:dyDescent="0.3">
      <c r="A16">
        <v>10</v>
      </c>
      <c r="B16" t="s">
        <v>96</v>
      </c>
      <c r="C16">
        <v>149</v>
      </c>
      <c r="D16">
        <v>131</v>
      </c>
      <c r="E16">
        <v>18</v>
      </c>
      <c r="F16">
        <v>149</v>
      </c>
      <c r="G16">
        <v>19</v>
      </c>
      <c r="H16">
        <v>17</v>
      </c>
      <c r="I16">
        <v>2</v>
      </c>
      <c r="J16">
        <v>19</v>
      </c>
      <c r="K16">
        <v>109</v>
      </c>
      <c r="L16">
        <v>93</v>
      </c>
      <c r="M16">
        <v>16</v>
      </c>
      <c r="N16">
        <v>109</v>
      </c>
      <c r="O16">
        <v>54</v>
      </c>
      <c r="P16">
        <v>51</v>
      </c>
      <c r="Q16">
        <v>3</v>
      </c>
      <c r="R16">
        <v>54</v>
      </c>
      <c r="S16">
        <v>6</v>
      </c>
      <c r="T16">
        <v>23</v>
      </c>
      <c r="U16">
        <v>2</v>
      </c>
      <c r="V16">
        <v>25</v>
      </c>
      <c r="W16">
        <v>0</v>
      </c>
      <c r="X16">
        <v>0</v>
      </c>
      <c r="Y16">
        <v>0</v>
      </c>
      <c r="Z16">
        <v>0</v>
      </c>
      <c r="AA16">
        <v>5</v>
      </c>
      <c r="AB16">
        <v>54</v>
      </c>
      <c r="AC16">
        <v>9</v>
      </c>
      <c r="AD16">
        <v>63</v>
      </c>
    </row>
    <row r="17" spans="1:30" x14ac:dyDescent="0.3">
      <c r="B17" t="s">
        <v>9</v>
      </c>
      <c r="C17">
        <v>1228</v>
      </c>
      <c r="D17">
        <v>1072</v>
      </c>
      <c r="E17">
        <v>149</v>
      </c>
      <c r="F17">
        <v>1221</v>
      </c>
      <c r="G17">
        <v>307</v>
      </c>
      <c r="H17">
        <v>276</v>
      </c>
      <c r="I17">
        <v>31</v>
      </c>
      <c r="J17">
        <v>307</v>
      </c>
      <c r="K17">
        <v>781</v>
      </c>
      <c r="L17">
        <v>670</v>
      </c>
      <c r="M17">
        <v>131</v>
      </c>
      <c r="N17">
        <v>801</v>
      </c>
      <c r="O17">
        <v>277</v>
      </c>
      <c r="P17">
        <v>245</v>
      </c>
      <c r="Q17">
        <v>32</v>
      </c>
      <c r="R17">
        <v>276</v>
      </c>
      <c r="S17">
        <v>62</v>
      </c>
      <c r="T17">
        <v>179</v>
      </c>
      <c r="U17">
        <v>26</v>
      </c>
      <c r="V17">
        <v>204</v>
      </c>
      <c r="W17">
        <v>36</v>
      </c>
      <c r="X17">
        <v>95</v>
      </c>
      <c r="Y17">
        <v>14</v>
      </c>
      <c r="Z17">
        <v>107</v>
      </c>
      <c r="AA17">
        <v>29</v>
      </c>
      <c r="AB17">
        <v>244</v>
      </c>
      <c r="AC17">
        <v>51</v>
      </c>
      <c r="AD17">
        <v>295</v>
      </c>
    </row>
    <row r="19" spans="1:30" x14ac:dyDescent="0.3">
      <c r="B19" t="s">
        <v>102</v>
      </c>
      <c r="D19" t="s">
        <v>78</v>
      </c>
    </row>
    <row r="20" spans="1:30" x14ac:dyDescent="0.3">
      <c r="A20" t="s">
        <v>103</v>
      </c>
      <c r="B20" t="s">
        <v>98</v>
      </c>
      <c r="C20" t="s">
        <v>79</v>
      </c>
      <c r="D20" t="s">
        <v>59</v>
      </c>
      <c r="E20" t="s">
        <v>60</v>
      </c>
      <c r="F20" t="s">
        <v>80</v>
      </c>
      <c r="G20" t="s">
        <v>81</v>
      </c>
      <c r="H20" t="s">
        <v>59</v>
      </c>
      <c r="I20" t="s">
        <v>60</v>
      </c>
      <c r="J20" t="s">
        <v>80</v>
      </c>
      <c r="K20" t="s">
        <v>82</v>
      </c>
      <c r="L20" t="s">
        <v>59</v>
      </c>
      <c r="M20" t="s">
        <v>60</v>
      </c>
      <c r="N20" t="s">
        <v>80</v>
      </c>
      <c r="O20" t="s">
        <v>83</v>
      </c>
      <c r="P20" t="s">
        <v>59</v>
      </c>
      <c r="Q20" t="s">
        <v>60</v>
      </c>
      <c r="R20" t="s">
        <v>80</v>
      </c>
      <c r="S20" t="s">
        <v>84</v>
      </c>
      <c r="T20" t="s">
        <v>59</v>
      </c>
      <c r="U20" t="s">
        <v>60</v>
      </c>
      <c r="V20" t="s">
        <v>80</v>
      </c>
      <c r="W20" t="s">
        <v>85</v>
      </c>
      <c r="X20" t="s">
        <v>59</v>
      </c>
      <c r="Y20" t="s">
        <v>60</v>
      </c>
      <c r="Z20" t="s">
        <v>80</v>
      </c>
      <c r="AA20" t="s">
        <v>86</v>
      </c>
      <c r="AB20" t="s">
        <v>59</v>
      </c>
      <c r="AC20" t="s">
        <v>60</v>
      </c>
      <c r="AD20" t="s">
        <v>80</v>
      </c>
    </row>
    <row r="21" spans="1:30" x14ac:dyDescent="0.3">
      <c r="A21">
        <v>1</v>
      </c>
      <c r="B21" t="s">
        <v>87</v>
      </c>
      <c r="C21">
        <v>198</v>
      </c>
      <c r="D21">
        <v>179</v>
      </c>
      <c r="E21">
        <v>18</v>
      </c>
      <c r="F21">
        <v>197</v>
      </c>
      <c r="G21">
        <v>83</v>
      </c>
      <c r="H21">
        <v>70</v>
      </c>
      <c r="I21">
        <v>13</v>
      </c>
      <c r="J21">
        <v>83</v>
      </c>
      <c r="K21">
        <v>119</v>
      </c>
      <c r="L21">
        <v>40</v>
      </c>
      <c r="M21">
        <v>9</v>
      </c>
      <c r="N21">
        <v>49</v>
      </c>
      <c r="O21">
        <v>1</v>
      </c>
      <c r="P21">
        <v>1</v>
      </c>
      <c r="Q21">
        <v>2</v>
      </c>
      <c r="R21">
        <v>3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2</v>
      </c>
      <c r="AB21">
        <v>29</v>
      </c>
      <c r="AC21">
        <v>4</v>
      </c>
      <c r="AD21">
        <v>33</v>
      </c>
    </row>
    <row r="22" spans="1:30" x14ac:dyDescent="0.3">
      <c r="A22">
        <v>2</v>
      </c>
      <c r="B22" t="s">
        <v>88</v>
      </c>
      <c r="C22">
        <v>122</v>
      </c>
      <c r="D22">
        <v>96</v>
      </c>
      <c r="E22">
        <v>26</v>
      </c>
      <c r="F22">
        <v>122</v>
      </c>
      <c r="G22">
        <v>37</v>
      </c>
      <c r="H22">
        <v>29</v>
      </c>
      <c r="I22">
        <v>8</v>
      </c>
      <c r="J22">
        <v>37</v>
      </c>
      <c r="K22">
        <v>113</v>
      </c>
      <c r="L22">
        <v>89</v>
      </c>
      <c r="M22">
        <v>24</v>
      </c>
      <c r="N22">
        <v>113</v>
      </c>
      <c r="O22">
        <v>9</v>
      </c>
      <c r="P22">
        <v>7</v>
      </c>
      <c r="Q22">
        <v>2</v>
      </c>
      <c r="R22">
        <v>9</v>
      </c>
      <c r="S22">
        <v>10</v>
      </c>
      <c r="T22">
        <v>36</v>
      </c>
      <c r="U22">
        <v>15</v>
      </c>
      <c r="V22">
        <v>51</v>
      </c>
      <c r="W22">
        <v>7</v>
      </c>
      <c r="X22">
        <v>42</v>
      </c>
      <c r="Y22">
        <v>10</v>
      </c>
      <c r="Z22">
        <v>52</v>
      </c>
      <c r="AA22">
        <v>0</v>
      </c>
      <c r="AB22">
        <v>0</v>
      </c>
      <c r="AC22">
        <v>0</v>
      </c>
      <c r="AD22">
        <v>0</v>
      </c>
    </row>
    <row r="23" spans="1:30" x14ac:dyDescent="0.3">
      <c r="A23">
        <v>3</v>
      </c>
      <c r="B23" t="s">
        <v>89</v>
      </c>
      <c r="C23">
        <v>215</v>
      </c>
      <c r="D23">
        <v>181</v>
      </c>
      <c r="E23">
        <v>34</v>
      </c>
      <c r="F23">
        <v>215</v>
      </c>
      <c r="G23">
        <v>161</v>
      </c>
      <c r="H23">
        <v>135</v>
      </c>
      <c r="I23">
        <v>26</v>
      </c>
      <c r="J23">
        <v>161</v>
      </c>
      <c r="K23">
        <v>122</v>
      </c>
      <c r="L23">
        <v>100</v>
      </c>
      <c r="M23">
        <v>22</v>
      </c>
      <c r="N23">
        <v>122</v>
      </c>
      <c r="O23">
        <v>61</v>
      </c>
      <c r="P23">
        <v>54</v>
      </c>
      <c r="Q23">
        <v>7</v>
      </c>
      <c r="R23">
        <v>61</v>
      </c>
      <c r="S23">
        <v>20</v>
      </c>
      <c r="T23">
        <v>92</v>
      </c>
      <c r="U23">
        <v>14</v>
      </c>
      <c r="V23">
        <v>106</v>
      </c>
      <c r="W23">
        <v>13</v>
      </c>
      <c r="X23">
        <v>50</v>
      </c>
      <c r="Y23">
        <v>9</v>
      </c>
      <c r="Z23">
        <v>58</v>
      </c>
      <c r="AA23">
        <v>0</v>
      </c>
      <c r="AB23">
        <v>0</v>
      </c>
      <c r="AC23">
        <v>0</v>
      </c>
      <c r="AD23">
        <v>0</v>
      </c>
    </row>
    <row r="24" spans="1:30" x14ac:dyDescent="0.3">
      <c r="A24">
        <v>4</v>
      </c>
      <c r="B24" t="s">
        <v>90</v>
      </c>
      <c r="C24">
        <v>281</v>
      </c>
      <c r="D24">
        <v>252</v>
      </c>
      <c r="E24">
        <v>29</v>
      </c>
      <c r="F24">
        <v>281</v>
      </c>
      <c r="G24">
        <v>49</v>
      </c>
      <c r="H24">
        <v>46</v>
      </c>
      <c r="I24">
        <v>3</v>
      </c>
      <c r="J24">
        <v>49</v>
      </c>
      <c r="K24">
        <v>161</v>
      </c>
      <c r="L24">
        <v>144</v>
      </c>
      <c r="M24">
        <v>17</v>
      </c>
      <c r="N24">
        <v>161</v>
      </c>
      <c r="O24">
        <v>8</v>
      </c>
      <c r="P24">
        <v>8</v>
      </c>
      <c r="Q24">
        <v>0</v>
      </c>
      <c r="R24">
        <v>8</v>
      </c>
      <c r="S24">
        <v>12</v>
      </c>
      <c r="T24">
        <v>31</v>
      </c>
      <c r="U24">
        <v>1</v>
      </c>
      <c r="V24">
        <v>32</v>
      </c>
      <c r="W24">
        <v>1</v>
      </c>
      <c r="X24">
        <v>2</v>
      </c>
      <c r="Y24">
        <v>0</v>
      </c>
      <c r="Z24">
        <v>2</v>
      </c>
      <c r="AA24">
        <v>12</v>
      </c>
      <c r="AB24">
        <v>59</v>
      </c>
      <c r="AC24">
        <v>7</v>
      </c>
      <c r="AD24">
        <v>66</v>
      </c>
    </row>
    <row r="25" spans="1:30" x14ac:dyDescent="0.3">
      <c r="A25">
        <v>5</v>
      </c>
      <c r="B25" t="s">
        <v>91</v>
      </c>
      <c r="C25">
        <v>85</v>
      </c>
      <c r="D25">
        <v>70</v>
      </c>
      <c r="E25">
        <v>15</v>
      </c>
      <c r="F25">
        <v>85</v>
      </c>
      <c r="G25">
        <v>22</v>
      </c>
      <c r="H25">
        <v>20</v>
      </c>
      <c r="I25">
        <v>3</v>
      </c>
      <c r="J25">
        <v>22</v>
      </c>
      <c r="K25">
        <v>27</v>
      </c>
      <c r="L25">
        <v>20</v>
      </c>
      <c r="M25">
        <v>7</v>
      </c>
      <c r="N25">
        <v>27</v>
      </c>
      <c r="O25">
        <v>15</v>
      </c>
      <c r="P25">
        <v>13</v>
      </c>
      <c r="Q25">
        <v>2</v>
      </c>
      <c r="R25">
        <v>15</v>
      </c>
      <c r="S25">
        <v>1</v>
      </c>
      <c r="T25">
        <v>1</v>
      </c>
      <c r="U25">
        <v>1</v>
      </c>
      <c r="V25">
        <v>2</v>
      </c>
      <c r="W25">
        <v>0</v>
      </c>
      <c r="X25">
        <v>0</v>
      </c>
      <c r="Y25">
        <v>0</v>
      </c>
      <c r="Z25">
        <v>0</v>
      </c>
      <c r="AA25">
        <v>1</v>
      </c>
      <c r="AB25">
        <v>9</v>
      </c>
      <c r="AC25">
        <v>6</v>
      </c>
      <c r="AD25">
        <v>15</v>
      </c>
    </row>
    <row r="26" spans="1:30" x14ac:dyDescent="0.3">
      <c r="A26">
        <v>6</v>
      </c>
      <c r="B26" t="s">
        <v>92</v>
      </c>
      <c r="C26">
        <v>36</v>
      </c>
      <c r="D26">
        <v>32</v>
      </c>
      <c r="E26">
        <v>4</v>
      </c>
      <c r="F26">
        <v>36</v>
      </c>
      <c r="G26">
        <v>3</v>
      </c>
      <c r="H26">
        <v>2</v>
      </c>
      <c r="I26">
        <v>1</v>
      </c>
      <c r="J26">
        <v>3</v>
      </c>
      <c r="K26">
        <v>17</v>
      </c>
      <c r="L26">
        <v>15</v>
      </c>
      <c r="M26">
        <v>2</v>
      </c>
      <c r="N26">
        <v>17</v>
      </c>
      <c r="O26">
        <v>6</v>
      </c>
      <c r="P26">
        <v>6</v>
      </c>
      <c r="Q26">
        <v>0</v>
      </c>
      <c r="R26">
        <v>0</v>
      </c>
      <c r="S26">
        <v>2</v>
      </c>
      <c r="T26">
        <v>4</v>
      </c>
      <c r="U26">
        <v>2</v>
      </c>
      <c r="V26">
        <v>6</v>
      </c>
      <c r="W26">
        <v>0</v>
      </c>
      <c r="X26">
        <v>0</v>
      </c>
      <c r="Y26">
        <v>0</v>
      </c>
      <c r="Z26">
        <v>0</v>
      </c>
      <c r="AA26">
        <v>1</v>
      </c>
      <c r="AB26">
        <v>6</v>
      </c>
      <c r="AC26">
        <v>1</v>
      </c>
      <c r="AD26">
        <v>7</v>
      </c>
    </row>
    <row r="27" spans="1:30" x14ac:dyDescent="0.3">
      <c r="A27">
        <v>7</v>
      </c>
      <c r="B27" t="s">
        <v>93</v>
      </c>
      <c r="C27">
        <v>129</v>
      </c>
      <c r="D27">
        <v>119</v>
      </c>
      <c r="E27">
        <v>13</v>
      </c>
      <c r="F27">
        <v>132</v>
      </c>
      <c r="G27">
        <v>12</v>
      </c>
      <c r="H27">
        <v>10</v>
      </c>
      <c r="I27">
        <v>2</v>
      </c>
      <c r="J27">
        <v>12</v>
      </c>
      <c r="K27">
        <v>58</v>
      </c>
      <c r="L27">
        <v>47</v>
      </c>
      <c r="M27">
        <v>11</v>
      </c>
      <c r="N27">
        <v>58</v>
      </c>
      <c r="O27">
        <v>12</v>
      </c>
      <c r="P27">
        <v>12</v>
      </c>
      <c r="Q27">
        <v>0</v>
      </c>
      <c r="R27">
        <v>12</v>
      </c>
      <c r="S27">
        <v>6</v>
      </c>
      <c r="T27">
        <v>18</v>
      </c>
      <c r="U27">
        <v>2</v>
      </c>
      <c r="V27">
        <v>20</v>
      </c>
      <c r="W27">
        <v>0</v>
      </c>
      <c r="X27">
        <v>0</v>
      </c>
      <c r="Y27">
        <v>0</v>
      </c>
      <c r="Z27">
        <v>0</v>
      </c>
      <c r="AA27">
        <v>1</v>
      </c>
      <c r="AB27">
        <v>13</v>
      </c>
      <c r="AC27">
        <v>2</v>
      </c>
      <c r="AD27">
        <v>15</v>
      </c>
    </row>
    <row r="28" spans="1:30" x14ac:dyDescent="0.3">
      <c r="A28">
        <v>8</v>
      </c>
      <c r="B28" t="s">
        <v>94</v>
      </c>
      <c r="C28">
        <v>161</v>
      </c>
      <c r="D28">
        <v>139</v>
      </c>
      <c r="E28">
        <v>22</v>
      </c>
      <c r="F28">
        <v>161</v>
      </c>
      <c r="G28">
        <v>10</v>
      </c>
      <c r="H28">
        <v>11</v>
      </c>
      <c r="I28">
        <v>1</v>
      </c>
      <c r="J28">
        <v>12</v>
      </c>
      <c r="K28">
        <v>100</v>
      </c>
      <c r="L28">
        <v>88</v>
      </c>
      <c r="M28">
        <v>6</v>
      </c>
      <c r="N28">
        <v>94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4</v>
      </c>
      <c r="X28">
        <v>15</v>
      </c>
      <c r="Y28">
        <v>0</v>
      </c>
      <c r="Z28">
        <v>15</v>
      </c>
      <c r="AA28">
        <v>0</v>
      </c>
      <c r="AB28">
        <v>0</v>
      </c>
      <c r="AC28">
        <v>0</v>
      </c>
      <c r="AD28">
        <v>0</v>
      </c>
    </row>
    <row r="29" spans="1:30" x14ac:dyDescent="0.3">
      <c r="A29">
        <v>9</v>
      </c>
      <c r="B29" t="s">
        <v>95</v>
      </c>
      <c r="C29">
        <v>357</v>
      </c>
      <c r="D29">
        <v>342</v>
      </c>
      <c r="E29">
        <v>45</v>
      </c>
      <c r="F29">
        <v>346</v>
      </c>
      <c r="G29">
        <v>1</v>
      </c>
      <c r="H29">
        <v>1</v>
      </c>
      <c r="I29">
        <v>0</v>
      </c>
      <c r="J29">
        <v>1</v>
      </c>
      <c r="K29">
        <v>217</v>
      </c>
      <c r="L29">
        <v>185</v>
      </c>
      <c r="M29">
        <v>29</v>
      </c>
      <c r="N29">
        <v>214</v>
      </c>
      <c r="O29">
        <v>18</v>
      </c>
      <c r="P29">
        <v>17</v>
      </c>
      <c r="Q29">
        <v>1</v>
      </c>
      <c r="R29">
        <v>18</v>
      </c>
      <c r="S29">
        <v>6</v>
      </c>
      <c r="T29">
        <v>6</v>
      </c>
      <c r="U29">
        <v>0</v>
      </c>
      <c r="V29">
        <v>6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</row>
    <row r="30" spans="1:30" x14ac:dyDescent="0.3">
      <c r="A30">
        <v>10</v>
      </c>
      <c r="B30" t="s">
        <v>96</v>
      </c>
      <c r="C30">
        <v>149</v>
      </c>
      <c r="D30">
        <v>131</v>
      </c>
      <c r="E30">
        <v>18</v>
      </c>
      <c r="F30">
        <v>149</v>
      </c>
      <c r="G30">
        <v>19</v>
      </c>
      <c r="H30">
        <v>17</v>
      </c>
      <c r="I30">
        <v>2</v>
      </c>
      <c r="J30">
        <v>19</v>
      </c>
      <c r="K30">
        <v>109</v>
      </c>
      <c r="L30">
        <v>93</v>
      </c>
      <c r="M30">
        <v>16</v>
      </c>
      <c r="N30">
        <v>109</v>
      </c>
      <c r="O30">
        <v>54</v>
      </c>
      <c r="P30">
        <v>51</v>
      </c>
      <c r="Q30">
        <v>3</v>
      </c>
      <c r="R30">
        <v>54</v>
      </c>
      <c r="S30">
        <v>6</v>
      </c>
      <c r="T30">
        <v>23</v>
      </c>
      <c r="U30">
        <v>2</v>
      </c>
      <c r="V30">
        <v>25</v>
      </c>
      <c r="W30">
        <v>0</v>
      </c>
      <c r="X30">
        <v>0</v>
      </c>
      <c r="Y30">
        <v>0</v>
      </c>
      <c r="Z30">
        <v>0</v>
      </c>
      <c r="AA30">
        <v>5</v>
      </c>
      <c r="AB30">
        <v>54</v>
      </c>
      <c r="AC30">
        <v>9</v>
      </c>
      <c r="AD30">
        <v>63</v>
      </c>
    </row>
    <row r="31" spans="1:30" x14ac:dyDescent="0.3">
      <c r="B31" t="s">
        <v>9</v>
      </c>
      <c r="C31">
        <f>SUM(C21:C30)</f>
        <v>1733</v>
      </c>
      <c r="D31">
        <f t="shared" ref="D31:AD31" si="0">SUM(D21:D30)</f>
        <v>1541</v>
      </c>
      <c r="E31">
        <f t="shared" si="0"/>
        <v>224</v>
      </c>
      <c r="F31">
        <f t="shared" si="0"/>
        <v>1724</v>
      </c>
      <c r="G31">
        <f t="shared" si="0"/>
        <v>397</v>
      </c>
      <c r="H31">
        <f t="shared" si="0"/>
        <v>341</v>
      </c>
      <c r="I31">
        <f t="shared" si="0"/>
        <v>59</v>
      </c>
      <c r="J31">
        <f t="shared" si="0"/>
        <v>399</v>
      </c>
      <c r="K31">
        <f t="shared" si="0"/>
        <v>1043</v>
      </c>
      <c r="L31">
        <f t="shared" si="0"/>
        <v>821</v>
      </c>
      <c r="M31">
        <f t="shared" si="0"/>
        <v>143</v>
      </c>
      <c r="N31">
        <f t="shared" si="0"/>
        <v>964</v>
      </c>
      <c r="O31">
        <f t="shared" si="0"/>
        <v>184</v>
      </c>
      <c r="P31">
        <f t="shared" si="0"/>
        <v>169</v>
      </c>
      <c r="Q31">
        <f t="shared" si="0"/>
        <v>17</v>
      </c>
      <c r="R31">
        <f t="shared" si="0"/>
        <v>180</v>
      </c>
      <c r="S31">
        <f t="shared" si="0"/>
        <v>63</v>
      </c>
      <c r="T31">
        <f t="shared" si="0"/>
        <v>211</v>
      </c>
      <c r="U31">
        <f t="shared" si="0"/>
        <v>37</v>
      </c>
      <c r="V31">
        <f t="shared" si="0"/>
        <v>248</v>
      </c>
      <c r="W31">
        <f t="shared" si="0"/>
        <v>25</v>
      </c>
      <c r="X31">
        <f t="shared" si="0"/>
        <v>109</v>
      </c>
      <c r="Y31">
        <f t="shared" si="0"/>
        <v>19</v>
      </c>
      <c r="Z31">
        <f t="shared" si="0"/>
        <v>127</v>
      </c>
      <c r="AA31">
        <f t="shared" si="0"/>
        <v>22</v>
      </c>
      <c r="AB31">
        <f t="shared" si="0"/>
        <v>170</v>
      </c>
      <c r="AC31">
        <f t="shared" si="0"/>
        <v>29</v>
      </c>
      <c r="AD31">
        <f t="shared" si="0"/>
        <v>199</v>
      </c>
    </row>
    <row r="34" spans="1:30" x14ac:dyDescent="0.3">
      <c r="B34" t="s">
        <v>104</v>
      </c>
      <c r="D34" t="s">
        <v>78</v>
      </c>
    </row>
    <row r="35" spans="1:30" x14ac:dyDescent="0.3">
      <c r="A35" t="s">
        <v>103</v>
      </c>
      <c r="B35" t="s">
        <v>98</v>
      </c>
      <c r="C35" t="s">
        <v>79</v>
      </c>
      <c r="D35" t="s">
        <v>59</v>
      </c>
      <c r="E35" t="s">
        <v>60</v>
      </c>
      <c r="F35" t="s">
        <v>80</v>
      </c>
      <c r="G35" t="s">
        <v>81</v>
      </c>
      <c r="H35" t="s">
        <v>59</v>
      </c>
      <c r="I35" t="s">
        <v>60</v>
      </c>
      <c r="J35" t="s">
        <v>80</v>
      </c>
      <c r="K35" t="s">
        <v>82</v>
      </c>
      <c r="L35" t="s">
        <v>59</v>
      </c>
      <c r="M35" t="s">
        <v>60</v>
      </c>
      <c r="N35" t="s">
        <v>80</v>
      </c>
      <c r="O35" t="s">
        <v>83</v>
      </c>
      <c r="P35" t="s">
        <v>59</v>
      </c>
      <c r="Q35" t="s">
        <v>60</v>
      </c>
      <c r="R35" t="s">
        <v>80</v>
      </c>
      <c r="S35" t="s">
        <v>84</v>
      </c>
      <c r="T35" t="s">
        <v>59</v>
      </c>
      <c r="U35" t="s">
        <v>60</v>
      </c>
      <c r="V35" t="s">
        <v>80</v>
      </c>
      <c r="W35" t="s">
        <v>85</v>
      </c>
      <c r="X35" t="s">
        <v>59</v>
      </c>
      <c r="Y35" t="s">
        <v>60</v>
      </c>
      <c r="Z35" t="s">
        <v>80</v>
      </c>
      <c r="AA35" t="s">
        <v>86</v>
      </c>
      <c r="AB35" t="s">
        <v>59</v>
      </c>
      <c r="AC35" t="s">
        <v>60</v>
      </c>
      <c r="AD35" t="s">
        <v>80</v>
      </c>
    </row>
    <row r="36" spans="1:30" x14ac:dyDescent="0.3">
      <c r="A36">
        <v>1</v>
      </c>
      <c r="B36" t="s">
        <v>87</v>
      </c>
      <c r="C36">
        <v>223</v>
      </c>
      <c r="D36">
        <v>195</v>
      </c>
      <c r="E36">
        <v>27</v>
      </c>
      <c r="F36">
        <v>222</v>
      </c>
      <c r="G36">
        <v>105</v>
      </c>
      <c r="H36">
        <v>95</v>
      </c>
      <c r="I36">
        <v>12</v>
      </c>
      <c r="J36">
        <v>107</v>
      </c>
      <c r="K36">
        <v>147</v>
      </c>
      <c r="L36">
        <v>129</v>
      </c>
      <c r="M36">
        <v>18</v>
      </c>
      <c r="N36">
        <v>147</v>
      </c>
      <c r="O36">
        <v>10</v>
      </c>
      <c r="P36">
        <v>10</v>
      </c>
      <c r="Q36">
        <v>2</v>
      </c>
      <c r="R36">
        <v>12</v>
      </c>
      <c r="S36">
        <v>2</v>
      </c>
      <c r="T36">
        <v>5</v>
      </c>
      <c r="U36">
        <v>0</v>
      </c>
      <c r="V36">
        <v>5</v>
      </c>
      <c r="W36">
        <v>0</v>
      </c>
      <c r="X36">
        <v>0</v>
      </c>
      <c r="Y36">
        <v>0</v>
      </c>
      <c r="Z36">
        <v>0</v>
      </c>
      <c r="AA36">
        <v>1</v>
      </c>
      <c r="AB36">
        <v>30</v>
      </c>
      <c r="AC36">
        <v>1</v>
      </c>
      <c r="AD36">
        <v>31</v>
      </c>
    </row>
    <row r="37" spans="1:30" x14ac:dyDescent="0.3">
      <c r="A37">
        <v>2</v>
      </c>
      <c r="B37" t="s">
        <v>88</v>
      </c>
      <c r="C37">
        <v>387</v>
      </c>
      <c r="D37">
        <v>315</v>
      </c>
      <c r="E37">
        <v>72</v>
      </c>
      <c r="F37">
        <v>387</v>
      </c>
      <c r="G37">
        <v>22</v>
      </c>
      <c r="H37">
        <v>16</v>
      </c>
      <c r="I37">
        <v>6</v>
      </c>
      <c r="J37">
        <v>22</v>
      </c>
      <c r="K37">
        <v>341</v>
      </c>
      <c r="L37">
        <v>271</v>
      </c>
      <c r="M37">
        <v>70</v>
      </c>
      <c r="N37">
        <v>258</v>
      </c>
      <c r="O37">
        <v>9</v>
      </c>
      <c r="P37">
        <v>8</v>
      </c>
      <c r="Q37">
        <v>1</v>
      </c>
      <c r="R37">
        <v>9</v>
      </c>
      <c r="S37">
        <v>11</v>
      </c>
      <c r="T37">
        <v>27</v>
      </c>
      <c r="U37">
        <v>7</v>
      </c>
      <c r="V37">
        <v>34</v>
      </c>
      <c r="W37">
        <v>8</v>
      </c>
      <c r="X37">
        <v>18</v>
      </c>
      <c r="Y37">
        <v>4</v>
      </c>
      <c r="Z37">
        <v>22</v>
      </c>
      <c r="AA37">
        <v>3</v>
      </c>
      <c r="AB37">
        <v>46</v>
      </c>
      <c r="AC37">
        <v>20</v>
      </c>
      <c r="AD37">
        <v>66</v>
      </c>
    </row>
    <row r="38" spans="1:30" x14ac:dyDescent="0.3">
      <c r="A38">
        <v>3</v>
      </c>
      <c r="B38" t="s">
        <v>89</v>
      </c>
      <c r="C38">
        <v>362</v>
      </c>
      <c r="D38">
        <v>292</v>
      </c>
      <c r="E38">
        <v>70</v>
      </c>
      <c r="F38">
        <v>362</v>
      </c>
      <c r="G38">
        <v>240</v>
      </c>
      <c r="H38">
        <v>185</v>
      </c>
      <c r="I38">
        <v>55</v>
      </c>
      <c r="J38">
        <v>240</v>
      </c>
      <c r="K38">
        <v>134</v>
      </c>
      <c r="L38">
        <v>97</v>
      </c>
      <c r="M38">
        <v>37</v>
      </c>
      <c r="N38">
        <v>134</v>
      </c>
      <c r="O38">
        <v>58</v>
      </c>
      <c r="P38">
        <v>34</v>
      </c>
      <c r="Q38">
        <v>24</v>
      </c>
      <c r="R38">
        <v>58</v>
      </c>
      <c r="S38">
        <v>53</v>
      </c>
      <c r="T38">
        <v>198</v>
      </c>
      <c r="U38">
        <v>60</v>
      </c>
      <c r="V38">
        <v>258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</row>
    <row r="39" spans="1:30" x14ac:dyDescent="0.3">
      <c r="A39">
        <v>4</v>
      </c>
      <c r="B39" t="s">
        <v>90</v>
      </c>
      <c r="C39">
        <v>300</v>
      </c>
      <c r="D39">
        <v>273</v>
      </c>
      <c r="E39">
        <v>27</v>
      </c>
      <c r="F39">
        <v>300</v>
      </c>
      <c r="G39">
        <v>46</v>
      </c>
      <c r="H39">
        <v>44</v>
      </c>
      <c r="I39">
        <v>2</v>
      </c>
      <c r="J39">
        <v>46</v>
      </c>
      <c r="K39">
        <v>153</v>
      </c>
      <c r="L39">
        <v>140</v>
      </c>
      <c r="M39">
        <v>13</v>
      </c>
      <c r="N39">
        <v>153</v>
      </c>
      <c r="O39">
        <v>10</v>
      </c>
      <c r="P39">
        <v>9</v>
      </c>
      <c r="Q39">
        <v>1</v>
      </c>
      <c r="R39">
        <v>10</v>
      </c>
      <c r="S39">
        <v>4</v>
      </c>
      <c r="T39">
        <v>18</v>
      </c>
      <c r="U39">
        <v>2</v>
      </c>
      <c r="V39">
        <v>20</v>
      </c>
      <c r="W39">
        <v>1</v>
      </c>
      <c r="X39">
        <v>6</v>
      </c>
      <c r="Y39">
        <v>0</v>
      </c>
      <c r="Z39">
        <v>6</v>
      </c>
      <c r="AA39">
        <v>1</v>
      </c>
      <c r="AB39">
        <v>8</v>
      </c>
      <c r="AC39">
        <v>3</v>
      </c>
      <c r="AD39">
        <v>11</v>
      </c>
    </row>
    <row r="40" spans="1:30" x14ac:dyDescent="0.3">
      <c r="A40">
        <v>5</v>
      </c>
      <c r="B40" t="s">
        <v>91</v>
      </c>
      <c r="C40">
        <v>85</v>
      </c>
      <c r="D40">
        <v>70</v>
      </c>
      <c r="E40">
        <v>15</v>
      </c>
      <c r="F40">
        <v>85</v>
      </c>
      <c r="G40">
        <v>22</v>
      </c>
      <c r="H40">
        <v>20</v>
      </c>
      <c r="I40">
        <v>2</v>
      </c>
      <c r="J40">
        <v>22</v>
      </c>
      <c r="K40">
        <v>26</v>
      </c>
      <c r="L40">
        <v>19</v>
      </c>
      <c r="M40">
        <v>7</v>
      </c>
      <c r="N40">
        <v>26</v>
      </c>
      <c r="O40">
        <v>15</v>
      </c>
      <c r="P40">
        <v>13</v>
      </c>
      <c r="Q40">
        <v>2</v>
      </c>
      <c r="R40">
        <v>15</v>
      </c>
      <c r="S40">
        <v>1</v>
      </c>
      <c r="T40">
        <v>1</v>
      </c>
      <c r="U40">
        <v>1</v>
      </c>
      <c r="V40">
        <v>2</v>
      </c>
      <c r="W40">
        <v>0</v>
      </c>
      <c r="X40">
        <v>0</v>
      </c>
      <c r="Y40">
        <v>0</v>
      </c>
      <c r="Z40">
        <v>0</v>
      </c>
      <c r="AA40">
        <v>1</v>
      </c>
      <c r="AB40">
        <v>9</v>
      </c>
      <c r="AC40">
        <v>6</v>
      </c>
      <c r="AD40">
        <v>15</v>
      </c>
    </row>
    <row r="41" spans="1:30" x14ac:dyDescent="0.3">
      <c r="A41">
        <v>6</v>
      </c>
      <c r="B41" t="s">
        <v>92</v>
      </c>
      <c r="C41">
        <v>72</v>
      </c>
      <c r="D41">
        <v>60</v>
      </c>
      <c r="E41">
        <v>12</v>
      </c>
      <c r="F41">
        <v>72</v>
      </c>
      <c r="G41">
        <v>8</v>
      </c>
      <c r="H41">
        <v>7</v>
      </c>
      <c r="I41">
        <v>1</v>
      </c>
      <c r="J41">
        <v>8</v>
      </c>
      <c r="K41">
        <v>33</v>
      </c>
      <c r="L41">
        <v>29</v>
      </c>
      <c r="M41">
        <v>4</v>
      </c>
      <c r="N41">
        <v>33</v>
      </c>
      <c r="O41">
        <v>4</v>
      </c>
      <c r="P41">
        <v>4</v>
      </c>
      <c r="Q41">
        <v>0</v>
      </c>
      <c r="R41">
        <v>0</v>
      </c>
      <c r="S41">
        <v>4</v>
      </c>
      <c r="T41">
        <v>7</v>
      </c>
      <c r="U41">
        <v>3</v>
      </c>
      <c r="V41">
        <v>10</v>
      </c>
      <c r="W41">
        <v>1</v>
      </c>
      <c r="X41">
        <v>2</v>
      </c>
      <c r="Y41">
        <v>0</v>
      </c>
      <c r="Z41">
        <v>2</v>
      </c>
      <c r="AA41">
        <v>0</v>
      </c>
      <c r="AB41">
        <v>0</v>
      </c>
      <c r="AC41">
        <v>0</v>
      </c>
      <c r="AD41">
        <v>0</v>
      </c>
    </row>
    <row r="42" spans="1:30" x14ac:dyDescent="0.3">
      <c r="A42">
        <v>7</v>
      </c>
      <c r="B42" t="s">
        <v>93</v>
      </c>
      <c r="C42">
        <v>146</v>
      </c>
      <c r="D42">
        <v>130</v>
      </c>
      <c r="E42">
        <v>16</v>
      </c>
      <c r="F42">
        <v>146</v>
      </c>
      <c r="G42">
        <v>14</v>
      </c>
      <c r="H42">
        <v>13</v>
      </c>
      <c r="I42">
        <v>1</v>
      </c>
      <c r="J42">
        <v>14</v>
      </c>
      <c r="K42">
        <v>70</v>
      </c>
      <c r="L42">
        <v>60</v>
      </c>
      <c r="M42">
        <v>10</v>
      </c>
      <c r="N42">
        <v>70</v>
      </c>
      <c r="O42">
        <v>19</v>
      </c>
      <c r="P42">
        <v>17</v>
      </c>
      <c r="Q42">
        <v>2</v>
      </c>
      <c r="R42">
        <v>19</v>
      </c>
      <c r="S42">
        <v>8</v>
      </c>
      <c r="T42">
        <v>17</v>
      </c>
      <c r="U42">
        <v>1</v>
      </c>
      <c r="V42">
        <v>18</v>
      </c>
      <c r="W42">
        <v>0</v>
      </c>
      <c r="X42">
        <v>0</v>
      </c>
      <c r="Y42">
        <v>0</v>
      </c>
      <c r="Z42">
        <v>0</v>
      </c>
      <c r="AA42">
        <v>1</v>
      </c>
      <c r="AB42">
        <v>14</v>
      </c>
      <c r="AC42">
        <v>2</v>
      </c>
      <c r="AD42">
        <v>16</v>
      </c>
    </row>
    <row r="43" spans="1:30" x14ac:dyDescent="0.3">
      <c r="A43">
        <v>8</v>
      </c>
      <c r="B43" t="s">
        <v>94</v>
      </c>
      <c r="C43">
        <v>145</v>
      </c>
      <c r="D43">
        <v>127</v>
      </c>
      <c r="E43">
        <v>18</v>
      </c>
      <c r="F43">
        <v>145</v>
      </c>
      <c r="G43">
        <v>9</v>
      </c>
      <c r="H43">
        <v>3</v>
      </c>
      <c r="I43">
        <v>6</v>
      </c>
      <c r="J43">
        <v>9</v>
      </c>
      <c r="K43">
        <v>99</v>
      </c>
      <c r="L43">
        <v>86</v>
      </c>
      <c r="M43">
        <v>9</v>
      </c>
      <c r="N43">
        <v>95</v>
      </c>
      <c r="O43">
        <v>65</v>
      </c>
      <c r="P43">
        <v>56</v>
      </c>
      <c r="Q43">
        <v>9</v>
      </c>
      <c r="R43">
        <v>65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</row>
    <row r="44" spans="1:30" x14ac:dyDescent="0.3">
      <c r="A44">
        <v>9</v>
      </c>
      <c r="B44" t="s">
        <v>95</v>
      </c>
      <c r="C44">
        <v>443</v>
      </c>
      <c r="D44">
        <v>386</v>
      </c>
      <c r="E44">
        <v>41</v>
      </c>
      <c r="F44">
        <v>427</v>
      </c>
      <c r="G44">
        <v>7</v>
      </c>
      <c r="H44">
        <v>6</v>
      </c>
      <c r="I44">
        <v>1</v>
      </c>
      <c r="J44">
        <v>7</v>
      </c>
      <c r="K44">
        <v>152</v>
      </c>
      <c r="L44">
        <v>140</v>
      </c>
      <c r="M44">
        <v>12</v>
      </c>
      <c r="N44">
        <v>152</v>
      </c>
      <c r="O44">
        <v>28</v>
      </c>
      <c r="P44">
        <v>26</v>
      </c>
      <c r="Q44">
        <v>2</v>
      </c>
      <c r="R44">
        <v>28</v>
      </c>
      <c r="S44">
        <v>2</v>
      </c>
      <c r="T44">
        <v>7</v>
      </c>
      <c r="U44">
        <v>1</v>
      </c>
      <c r="V44">
        <v>8</v>
      </c>
      <c r="W44">
        <v>1</v>
      </c>
      <c r="X44">
        <v>1</v>
      </c>
      <c r="Y44">
        <v>1</v>
      </c>
      <c r="Z44">
        <v>2</v>
      </c>
      <c r="AA44">
        <v>2</v>
      </c>
      <c r="AB44">
        <v>20</v>
      </c>
      <c r="AC44">
        <v>1</v>
      </c>
      <c r="AD44">
        <v>21</v>
      </c>
    </row>
    <row r="45" spans="1:30" x14ac:dyDescent="0.3">
      <c r="A45">
        <v>10</v>
      </c>
      <c r="B45" t="s">
        <v>96</v>
      </c>
      <c r="C45">
        <v>241</v>
      </c>
      <c r="D45">
        <v>201</v>
      </c>
      <c r="E45">
        <v>40</v>
      </c>
      <c r="F45">
        <v>241</v>
      </c>
      <c r="G45">
        <v>40</v>
      </c>
      <c r="H45">
        <v>35</v>
      </c>
      <c r="I45">
        <v>5</v>
      </c>
      <c r="J45">
        <v>40</v>
      </c>
      <c r="K45">
        <v>164</v>
      </c>
      <c r="L45">
        <v>137</v>
      </c>
      <c r="M45">
        <v>24</v>
      </c>
      <c r="N45">
        <v>161</v>
      </c>
      <c r="O45">
        <v>64</v>
      </c>
      <c r="P45">
        <v>49</v>
      </c>
      <c r="Q45">
        <v>7</v>
      </c>
      <c r="R45">
        <v>56</v>
      </c>
      <c r="S45">
        <v>8</v>
      </c>
      <c r="T45">
        <v>46</v>
      </c>
      <c r="U45">
        <v>8</v>
      </c>
      <c r="V45">
        <v>54</v>
      </c>
      <c r="W45">
        <v>1</v>
      </c>
      <c r="X45">
        <v>4</v>
      </c>
      <c r="Y45">
        <v>3</v>
      </c>
      <c r="Z45">
        <v>7</v>
      </c>
      <c r="AA45">
        <v>4</v>
      </c>
      <c r="AB45">
        <v>25</v>
      </c>
      <c r="AC45">
        <v>4</v>
      </c>
      <c r="AD45">
        <v>29</v>
      </c>
    </row>
    <row r="46" spans="1:30" x14ac:dyDescent="0.3">
      <c r="B46" t="s">
        <v>9</v>
      </c>
      <c r="C46">
        <v>2404</v>
      </c>
      <c r="D46">
        <v>2049</v>
      </c>
      <c r="E46">
        <v>338</v>
      </c>
      <c r="F46">
        <v>2387</v>
      </c>
      <c r="G46">
        <v>513</v>
      </c>
      <c r="H46">
        <v>424</v>
      </c>
      <c r="I46">
        <v>91</v>
      </c>
      <c r="J46">
        <v>515</v>
      </c>
      <c r="K46">
        <v>1319</v>
      </c>
      <c r="L46">
        <v>1108</v>
      </c>
      <c r="M46">
        <v>204</v>
      </c>
      <c r="N46">
        <v>1229</v>
      </c>
      <c r="O46">
        <v>282</v>
      </c>
      <c r="P46">
        <v>226</v>
      </c>
      <c r="Q46">
        <v>50</v>
      </c>
      <c r="R46">
        <v>272</v>
      </c>
      <c r="S46">
        <v>93</v>
      </c>
      <c r="T46">
        <v>326</v>
      </c>
      <c r="U46">
        <v>83</v>
      </c>
      <c r="V46">
        <v>409</v>
      </c>
      <c r="W46">
        <v>12</v>
      </c>
      <c r="X46">
        <v>31</v>
      </c>
      <c r="Y46">
        <v>8</v>
      </c>
      <c r="Z46">
        <v>39</v>
      </c>
      <c r="AA46">
        <v>13</v>
      </c>
      <c r="AB46">
        <v>152</v>
      </c>
      <c r="AC46">
        <v>37</v>
      </c>
      <c r="AD46">
        <v>189</v>
      </c>
    </row>
    <row r="49" spans="1:30" x14ac:dyDescent="0.3">
      <c r="B49" t="s">
        <v>105</v>
      </c>
      <c r="D49" t="s">
        <v>78</v>
      </c>
    </row>
    <row r="50" spans="1:30" x14ac:dyDescent="0.3">
      <c r="A50" t="s">
        <v>103</v>
      </c>
      <c r="B50" t="s">
        <v>98</v>
      </c>
      <c r="C50" t="s">
        <v>79</v>
      </c>
      <c r="D50" t="s">
        <v>59</v>
      </c>
      <c r="E50" t="s">
        <v>60</v>
      </c>
      <c r="F50" t="s">
        <v>80</v>
      </c>
      <c r="G50" t="s">
        <v>81</v>
      </c>
      <c r="H50" t="s">
        <v>59</v>
      </c>
      <c r="I50" t="s">
        <v>60</v>
      </c>
      <c r="J50" t="s">
        <v>80</v>
      </c>
      <c r="K50" t="s">
        <v>82</v>
      </c>
      <c r="L50" t="s">
        <v>59</v>
      </c>
      <c r="M50" t="s">
        <v>60</v>
      </c>
      <c r="N50" t="s">
        <v>80</v>
      </c>
      <c r="O50" t="s">
        <v>83</v>
      </c>
      <c r="P50" t="s">
        <v>59</v>
      </c>
      <c r="Q50" t="s">
        <v>60</v>
      </c>
      <c r="R50" t="s">
        <v>80</v>
      </c>
      <c r="S50" t="s">
        <v>84</v>
      </c>
      <c r="T50" t="s">
        <v>59</v>
      </c>
      <c r="U50" t="s">
        <v>60</v>
      </c>
      <c r="V50" t="s">
        <v>80</v>
      </c>
      <c r="W50" t="s">
        <v>85</v>
      </c>
      <c r="X50" t="s">
        <v>59</v>
      </c>
      <c r="Y50" t="s">
        <v>60</v>
      </c>
      <c r="Z50" t="s">
        <v>80</v>
      </c>
      <c r="AA50" t="s">
        <v>86</v>
      </c>
      <c r="AB50" t="s">
        <v>59</v>
      </c>
      <c r="AC50" t="s">
        <v>60</v>
      </c>
      <c r="AD50" t="s">
        <v>80</v>
      </c>
    </row>
    <row r="51" spans="1:30" x14ac:dyDescent="0.3">
      <c r="A51">
        <v>1</v>
      </c>
      <c r="B51" t="s">
        <v>87</v>
      </c>
      <c r="C51">
        <f>+C7+C21+C36</f>
        <v>545</v>
      </c>
      <c r="D51">
        <f t="shared" ref="D51:AD51" si="1">+D7+D21+D36</f>
        <v>485</v>
      </c>
      <c r="E51">
        <f t="shared" si="1"/>
        <v>58</v>
      </c>
      <c r="F51">
        <f t="shared" si="1"/>
        <v>543</v>
      </c>
      <c r="G51">
        <f t="shared" si="1"/>
        <v>211</v>
      </c>
      <c r="H51">
        <f t="shared" si="1"/>
        <v>186</v>
      </c>
      <c r="I51">
        <f t="shared" si="1"/>
        <v>27</v>
      </c>
      <c r="J51">
        <f t="shared" si="1"/>
        <v>213</v>
      </c>
      <c r="K51">
        <f t="shared" si="1"/>
        <v>299</v>
      </c>
      <c r="L51">
        <f t="shared" si="1"/>
        <v>195</v>
      </c>
      <c r="M51">
        <f t="shared" si="1"/>
        <v>34</v>
      </c>
      <c r="N51">
        <f t="shared" si="1"/>
        <v>229</v>
      </c>
      <c r="O51">
        <f t="shared" si="1"/>
        <v>29</v>
      </c>
      <c r="P51">
        <f t="shared" si="1"/>
        <v>26</v>
      </c>
      <c r="Q51">
        <f t="shared" si="1"/>
        <v>7</v>
      </c>
      <c r="R51">
        <f t="shared" si="1"/>
        <v>33</v>
      </c>
      <c r="S51">
        <f t="shared" si="1"/>
        <v>4</v>
      </c>
      <c r="T51">
        <f t="shared" si="1"/>
        <v>13</v>
      </c>
      <c r="U51">
        <f t="shared" si="1"/>
        <v>0</v>
      </c>
      <c r="V51">
        <f t="shared" si="1"/>
        <v>12</v>
      </c>
      <c r="W51">
        <f t="shared" si="1"/>
        <v>1</v>
      </c>
      <c r="X51">
        <f t="shared" si="1"/>
        <v>8</v>
      </c>
      <c r="Y51">
        <f t="shared" si="1"/>
        <v>0</v>
      </c>
      <c r="Z51">
        <f t="shared" si="1"/>
        <v>8</v>
      </c>
      <c r="AA51">
        <f t="shared" si="1"/>
        <v>5</v>
      </c>
      <c r="AB51">
        <f t="shared" si="1"/>
        <v>79</v>
      </c>
      <c r="AC51">
        <f t="shared" si="1"/>
        <v>13</v>
      </c>
      <c r="AD51">
        <f t="shared" si="1"/>
        <v>92</v>
      </c>
    </row>
    <row r="52" spans="1:30" x14ac:dyDescent="0.3">
      <c r="A52">
        <v>2</v>
      </c>
      <c r="B52" t="s">
        <v>88</v>
      </c>
      <c r="C52">
        <f t="shared" ref="C52:C60" si="2">+C8+C22+C37</f>
        <v>608</v>
      </c>
      <c r="D52">
        <f t="shared" ref="D52:AD52" si="3">+D8+D22+D37</f>
        <v>488</v>
      </c>
      <c r="E52">
        <f t="shared" si="3"/>
        <v>120</v>
      </c>
      <c r="F52">
        <f t="shared" si="3"/>
        <v>608</v>
      </c>
      <c r="G52">
        <f t="shared" si="3"/>
        <v>107</v>
      </c>
      <c r="H52">
        <f t="shared" si="3"/>
        <v>79</v>
      </c>
      <c r="I52">
        <f t="shared" si="3"/>
        <v>28</v>
      </c>
      <c r="J52">
        <f t="shared" si="3"/>
        <v>107</v>
      </c>
      <c r="K52">
        <f t="shared" si="3"/>
        <v>550</v>
      </c>
      <c r="L52">
        <f t="shared" si="3"/>
        <v>434</v>
      </c>
      <c r="M52">
        <f t="shared" si="3"/>
        <v>116</v>
      </c>
      <c r="N52">
        <f t="shared" si="3"/>
        <v>467</v>
      </c>
      <c r="O52">
        <f t="shared" si="3"/>
        <v>23</v>
      </c>
      <c r="P52">
        <f t="shared" si="3"/>
        <v>20</v>
      </c>
      <c r="Q52">
        <f t="shared" si="3"/>
        <v>3</v>
      </c>
      <c r="R52">
        <f t="shared" si="3"/>
        <v>22</v>
      </c>
      <c r="S52">
        <f t="shared" si="3"/>
        <v>31</v>
      </c>
      <c r="T52">
        <f t="shared" si="3"/>
        <v>82</v>
      </c>
      <c r="U52">
        <f t="shared" si="3"/>
        <v>29</v>
      </c>
      <c r="V52">
        <f t="shared" si="3"/>
        <v>111</v>
      </c>
      <c r="W52">
        <f t="shared" si="3"/>
        <v>19</v>
      </c>
      <c r="X52">
        <f t="shared" si="3"/>
        <v>70</v>
      </c>
      <c r="Y52">
        <f t="shared" si="3"/>
        <v>16</v>
      </c>
      <c r="Z52">
        <f t="shared" si="3"/>
        <v>84</v>
      </c>
      <c r="AA52">
        <f t="shared" si="3"/>
        <v>4</v>
      </c>
      <c r="AB52">
        <f t="shared" si="3"/>
        <v>63</v>
      </c>
      <c r="AC52">
        <f t="shared" si="3"/>
        <v>23</v>
      </c>
      <c r="AD52">
        <f t="shared" si="3"/>
        <v>86</v>
      </c>
    </row>
    <row r="53" spans="1:30" x14ac:dyDescent="0.3">
      <c r="A53">
        <v>3</v>
      </c>
      <c r="B53" t="s">
        <v>89</v>
      </c>
      <c r="C53">
        <f t="shared" si="2"/>
        <v>722</v>
      </c>
      <c r="D53">
        <f t="shared" ref="D53:AD53" si="4">+D9+D23+D38</f>
        <v>599</v>
      </c>
      <c r="E53">
        <f t="shared" si="4"/>
        <v>123</v>
      </c>
      <c r="F53">
        <f t="shared" si="4"/>
        <v>722</v>
      </c>
      <c r="G53">
        <f t="shared" si="4"/>
        <v>501</v>
      </c>
      <c r="H53">
        <f t="shared" si="4"/>
        <v>412</v>
      </c>
      <c r="I53">
        <f t="shared" si="4"/>
        <v>89</v>
      </c>
      <c r="J53">
        <f t="shared" si="4"/>
        <v>501</v>
      </c>
      <c r="K53">
        <f t="shared" si="4"/>
        <v>353</v>
      </c>
      <c r="L53">
        <f t="shared" si="4"/>
        <v>281</v>
      </c>
      <c r="M53">
        <f t="shared" si="4"/>
        <v>72</v>
      </c>
      <c r="N53">
        <f t="shared" si="4"/>
        <v>353</v>
      </c>
      <c r="O53">
        <f t="shared" si="4"/>
        <v>198</v>
      </c>
      <c r="P53">
        <f t="shared" si="4"/>
        <v>155</v>
      </c>
      <c r="Q53">
        <f t="shared" si="4"/>
        <v>43</v>
      </c>
      <c r="R53">
        <f t="shared" si="4"/>
        <v>198</v>
      </c>
      <c r="S53">
        <f t="shared" si="4"/>
        <v>94</v>
      </c>
      <c r="T53">
        <f t="shared" si="4"/>
        <v>351</v>
      </c>
      <c r="U53">
        <f t="shared" si="4"/>
        <v>87</v>
      </c>
      <c r="V53">
        <f t="shared" si="4"/>
        <v>438</v>
      </c>
      <c r="W53">
        <f t="shared" si="4"/>
        <v>36</v>
      </c>
      <c r="X53">
        <f t="shared" si="4"/>
        <v>96</v>
      </c>
      <c r="Y53">
        <f t="shared" si="4"/>
        <v>16</v>
      </c>
      <c r="Z53">
        <f t="shared" si="4"/>
        <v>111</v>
      </c>
      <c r="AA53">
        <f t="shared" si="4"/>
        <v>0</v>
      </c>
      <c r="AB53">
        <f t="shared" si="4"/>
        <v>0</v>
      </c>
      <c r="AC53">
        <f t="shared" si="4"/>
        <v>0</v>
      </c>
      <c r="AD53">
        <f t="shared" si="4"/>
        <v>0</v>
      </c>
    </row>
    <row r="54" spans="1:30" x14ac:dyDescent="0.3">
      <c r="A54">
        <v>4</v>
      </c>
      <c r="B54" t="s">
        <v>90</v>
      </c>
      <c r="C54">
        <f t="shared" si="2"/>
        <v>773</v>
      </c>
      <c r="D54">
        <f t="shared" ref="D54:AD54" si="5">+D10+D24+D39</f>
        <v>702</v>
      </c>
      <c r="E54">
        <f t="shared" si="5"/>
        <v>71</v>
      </c>
      <c r="F54">
        <f t="shared" si="5"/>
        <v>773</v>
      </c>
      <c r="G54">
        <f t="shared" si="5"/>
        <v>141</v>
      </c>
      <c r="H54">
        <f t="shared" si="5"/>
        <v>136</v>
      </c>
      <c r="I54">
        <f t="shared" si="5"/>
        <v>5</v>
      </c>
      <c r="J54">
        <f t="shared" si="5"/>
        <v>141</v>
      </c>
      <c r="K54">
        <f t="shared" si="5"/>
        <v>463</v>
      </c>
      <c r="L54">
        <f t="shared" si="5"/>
        <v>421</v>
      </c>
      <c r="M54">
        <f t="shared" si="5"/>
        <v>42</v>
      </c>
      <c r="N54">
        <f t="shared" si="5"/>
        <v>463</v>
      </c>
      <c r="O54">
        <f t="shared" si="5"/>
        <v>26</v>
      </c>
      <c r="P54">
        <f t="shared" si="5"/>
        <v>24</v>
      </c>
      <c r="Q54">
        <f t="shared" si="5"/>
        <v>2</v>
      </c>
      <c r="R54">
        <f t="shared" si="5"/>
        <v>26</v>
      </c>
      <c r="S54">
        <f t="shared" si="5"/>
        <v>23</v>
      </c>
      <c r="T54">
        <f t="shared" si="5"/>
        <v>70</v>
      </c>
      <c r="U54">
        <f t="shared" si="5"/>
        <v>4</v>
      </c>
      <c r="V54">
        <f t="shared" si="5"/>
        <v>74</v>
      </c>
      <c r="W54">
        <f t="shared" si="5"/>
        <v>6</v>
      </c>
      <c r="X54">
        <f t="shared" si="5"/>
        <v>22</v>
      </c>
      <c r="Y54">
        <f t="shared" si="5"/>
        <v>3</v>
      </c>
      <c r="Z54">
        <f t="shared" si="5"/>
        <v>25</v>
      </c>
      <c r="AA54">
        <f t="shared" si="5"/>
        <v>21</v>
      </c>
      <c r="AB54">
        <f t="shared" si="5"/>
        <v>108</v>
      </c>
      <c r="AC54">
        <f t="shared" si="5"/>
        <v>14</v>
      </c>
      <c r="AD54">
        <f t="shared" si="5"/>
        <v>122</v>
      </c>
    </row>
    <row r="55" spans="1:30" x14ac:dyDescent="0.3">
      <c r="A55">
        <v>5</v>
      </c>
      <c r="B55" t="s">
        <v>91</v>
      </c>
      <c r="C55">
        <f t="shared" si="2"/>
        <v>242</v>
      </c>
      <c r="D55">
        <f t="shared" ref="D55:AD55" si="6">+D11+D25+D40</f>
        <v>202</v>
      </c>
      <c r="E55">
        <f t="shared" si="6"/>
        <v>40</v>
      </c>
      <c r="F55">
        <f t="shared" si="6"/>
        <v>242</v>
      </c>
      <c r="G55">
        <f t="shared" si="6"/>
        <v>57</v>
      </c>
      <c r="H55">
        <f t="shared" si="6"/>
        <v>53</v>
      </c>
      <c r="I55">
        <f t="shared" si="6"/>
        <v>5</v>
      </c>
      <c r="J55">
        <f t="shared" si="6"/>
        <v>57</v>
      </c>
      <c r="K55">
        <f t="shared" si="6"/>
        <v>88</v>
      </c>
      <c r="L55">
        <f t="shared" si="6"/>
        <v>66</v>
      </c>
      <c r="M55">
        <f t="shared" si="6"/>
        <v>22</v>
      </c>
      <c r="N55">
        <f t="shared" si="6"/>
        <v>88</v>
      </c>
      <c r="O55">
        <f t="shared" si="6"/>
        <v>41</v>
      </c>
      <c r="P55">
        <f t="shared" si="6"/>
        <v>34</v>
      </c>
      <c r="Q55">
        <f t="shared" si="6"/>
        <v>7</v>
      </c>
      <c r="R55">
        <f t="shared" si="6"/>
        <v>41</v>
      </c>
      <c r="S55">
        <f t="shared" si="6"/>
        <v>4</v>
      </c>
      <c r="T55">
        <f t="shared" si="6"/>
        <v>12</v>
      </c>
      <c r="U55">
        <f t="shared" si="6"/>
        <v>4</v>
      </c>
      <c r="V55">
        <f t="shared" si="6"/>
        <v>16</v>
      </c>
      <c r="W55">
        <f t="shared" si="6"/>
        <v>1</v>
      </c>
      <c r="X55">
        <f t="shared" si="6"/>
        <v>4</v>
      </c>
      <c r="Y55">
        <f t="shared" si="6"/>
        <v>1</v>
      </c>
      <c r="Z55">
        <f t="shared" si="6"/>
        <v>5</v>
      </c>
      <c r="AA55">
        <f t="shared" si="6"/>
        <v>5</v>
      </c>
      <c r="AB55">
        <f t="shared" si="6"/>
        <v>48</v>
      </c>
      <c r="AC55">
        <f t="shared" si="6"/>
        <v>19</v>
      </c>
      <c r="AD55">
        <f t="shared" si="6"/>
        <v>67</v>
      </c>
    </row>
    <row r="56" spans="1:30" x14ac:dyDescent="0.3">
      <c r="A56">
        <v>6</v>
      </c>
      <c r="B56" t="s">
        <v>92</v>
      </c>
      <c r="C56">
        <f t="shared" si="2"/>
        <v>116</v>
      </c>
      <c r="D56">
        <f t="shared" ref="D56:AD56" si="7">+D12+D26+D41</f>
        <v>98</v>
      </c>
      <c r="E56">
        <f t="shared" si="7"/>
        <v>18</v>
      </c>
      <c r="F56">
        <f t="shared" si="7"/>
        <v>116</v>
      </c>
      <c r="G56">
        <f t="shared" si="7"/>
        <v>14</v>
      </c>
      <c r="H56">
        <f t="shared" si="7"/>
        <v>11</v>
      </c>
      <c r="I56">
        <f t="shared" si="7"/>
        <v>3</v>
      </c>
      <c r="J56">
        <f t="shared" si="7"/>
        <v>14</v>
      </c>
      <c r="K56">
        <f t="shared" si="7"/>
        <v>50</v>
      </c>
      <c r="L56">
        <f t="shared" si="7"/>
        <v>44</v>
      </c>
      <c r="M56">
        <f t="shared" si="7"/>
        <v>6</v>
      </c>
      <c r="N56">
        <f t="shared" si="7"/>
        <v>50</v>
      </c>
      <c r="O56">
        <f t="shared" si="7"/>
        <v>10</v>
      </c>
      <c r="P56">
        <f t="shared" si="7"/>
        <v>10</v>
      </c>
      <c r="Q56">
        <f t="shared" si="7"/>
        <v>0</v>
      </c>
      <c r="R56">
        <f t="shared" si="7"/>
        <v>0</v>
      </c>
      <c r="S56">
        <f t="shared" si="7"/>
        <v>6</v>
      </c>
      <c r="T56">
        <f t="shared" si="7"/>
        <v>11</v>
      </c>
      <c r="U56">
        <f t="shared" si="7"/>
        <v>5</v>
      </c>
      <c r="V56">
        <f t="shared" si="7"/>
        <v>16</v>
      </c>
      <c r="W56">
        <f t="shared" si="7"/>
        <v>1</v>
      </c>
      <c r="X56">
        <f t="shared" si="7"/>
        <v>2</v>
      </c>
      <c r="Y56">
        <f t="shared" si="7"/>
        <v>0</v>
      </c>
      <c r="Z56">
        <f t="shared" si="7"/>
        <v>2</v>
      </c>
      <c r="AA56">
        <f t="shared" si="7"/>
        <v>1</v>
      </c>
      <c r="AB56">
        <f t="shared" si="7"/>
        <v>6</v>
      </c>
      <c r="AC56">
        <f t="shared" si="7"/>
        <v>1</v>
      </c>
      <c r="AD56">
        <f t="shared" si="7"/>
        <v>7</v>
      </c>
    </row>
    <row r="57" spans="1:30" x14ac:dyDescent="0.3">
      <c r="A57">
        <v>7</v>
      </c>
      <c r="B57" t="s">
        <v>93</v>
      </c>
      <c r="C57">
        <f t="shared" si="2"/>
        <v>364</v>
      </c>
      <c r="D57">
        <f t="shared" ref="D57:AD57" si="8">+D13+D27+D42</f>
        <v>330</v>
      </c>
      <c r="E57">
        <f t="shared" si="8"/>
        <v>37</v>
      </c>
      <c r="F57">
        <f t="shared" si="8"/>
        <v>367</v>
      </c>
      <c r="G57">
        <f t="shared" si="8"/>
        <v>35</v>
      </c>
      <c r="H57">
        <f t="shared" si="8"/>
        <v>30</v>
      </c>
      <c r="I57">
        <f t="shared" si="8"/>
        <v>5</v>
      </c>
      <c r="J57">
        <f t="shared" si="8"/>
        <v>35</v>
      </c>
      <c r="K57">
        <f t="shared" si="8"/>
        <v>166</v>
      </c>
      <c r="L57">
        <f t="shared" si="8"/>
        <v>140</v>
      </c>
      <c r="M57">
        <f t="shared" si="8"/>
        <v>26</v>
      </c>
      <c r="N57">
        <f t="shared" si="8"/>
        <v>166</v>
      </c>
      <c r="O57">
        <f t="shared" si="8"/>
        <v>56</v>
      </c>
      <c r="P57">
        <f t="shared" si="8"/>
        <v>53</v>
      </c>
      <c r="Q57">
        <f t="shared" si="8"/>
        <v>3</v>
      </c>
      <c r="R57">
        <f t="shared" si="8"/>
        <v>56</v>
      </c>
      <c r="S57">
        <f t="shared" si="8"/>
        <v>22</v>
      </c>
      <c r="T57">
        <f t="shared" si="8"/>
        <v>52</v>
      </c>
      <c r="U57">
        <f t="shared" si="8"/>
        <v>3</v>
      </c>
      <c r="V57">
        <f t="shared" si="8"/>
        <v>55</v>
      </c>
      <c r="W57">
        <f t="shared" si="8"/>
        <v>0</v>
      </c>
      <c r="X57">
        <f t="shared" si="8"/>
        <v>0</v>
      </c>
      <c r="Y57">
        <f t="shared" si="8"/>
        <v>0</v>
      </c>
      <c r="Z57">
        <f t="shared" si="8"/>
        <v>0</v>
      </c>
      <c r="AA57">
        <f t="shared" si="8"/>
        <v>3</v>
      </c>
      <c r="AB57">
        <f t="shared" si="8"/>
        <v>42</v>
      </c>
      <c r="AC57">
        <f t="shared" si="8"/>
        <v>7</v>
      </c>
      <c r="AD57">
        <f t="shared" si="8"/>
        <v>49</v>
      </c>
    </row>
    <row r="58" spans="1:30" x14ac:dyDescent="0.3">
      <c r="A58">
        <v>8</v>
      </c>
      <c r="B58" t="s">
        <v>94</v>
      </c>
      <c r="C58">
        <f t="shared" si="2"/>
        <v>424</v>
      </c>
      <c r="D58">
        <f t="shared" ref="D58:AD58" si="9">+D14+D28+D43</f>
        <v>369</v>
      </c>
      <c r="E58">
        <f t="shared" si="9"/>
        <v>55</v>
      </c>
      <c r="F58">
        <f t="shared" si="9"/>
        <v>424</v>
      </c>
      <c r="G58">
        <f t="shared" si="9"/>
        <v>52</v>
      </c>
      <c r="H58">
        <f t="shared" si="9"/>
        <v>45</v>
      </c>
      <c r="I58">
        <f t="shared" si="9"/>
        <v>9</v>
      </c>
      <c r="J58">
        <f t="shared" si="9"/>
        <v>54</v>
      </c>
      <c r="K58">
        <f t="shared" si="9"/>
        <v>295</v>
      </c>
      <c r="L58">
        <f t="shared" si="9"/>
        <v>257</v>
      </c>
      <c r="M58">
        <f t="shared" si="9"/>
        <v>50</v>
      </c>
      <c r="N58">
        <f t="shared" si="9"/>
        <v>307</v>
      </c>
      <c r="O58">
        <f t="shared" si="9"/>
        <v>133</v>
      </c>
      <c r="P58">
        <f t="shared" si="9"/>
        <v>115</v>
      </c>
      <c r="Q58">
        <f t="shared" si="9"/>
        <v>18</v>
      </c>
      <c r="R58">
        <f t="shared" si="9"/>
        <v>133</v>
      </c>
      <c r="S58">
        <f t="shared" si="9"/>
        <v>5</v>
      </c>
      <c r="T58">
        <f t="shared" si="9"/>
        <v>18</v>
      </c>
      <c r="U58">
        <f t="shared" si="9"/>
        <v>1</v>
      </c>
      <c r="V58">
        <f t="shared" si="9"/>
        <v>19</v>
      </c>
      <c r="W58">
        <f t="shared" si="9"/>
        <v>7</v>
      </c>
      <c r="X58">
        <f t="shared" si="9"/>
        <v>28</v>
      </c>
      <c r="Y58">
        <f t="shared" si="9"/>
        <v>1</v>
      </c>
      <c r="Z58">
        <f t="shared" si="9"/>
        <v>29</v>
      </c>
      <c r="AA58">
        <f t="shared" si="9"/>
        <v>7</v>
      </c>
      <c r="AB58">
        <f t="shared" si="9"/>
        <v>51</v>
      </c>
      <c r="AC58">
        <f t="shared" si="9"/>
        <v>13</v>
      </c>
      <c r="AD58">
        <f t="shared" si="9"/>
        <v>64</v>
      </c>
    </row>
    <row r="59" spans="1:30" x14ac:dyDescent="0.3">
      <c r="A59">
        <v>9</v>
      </c>
      <c r="B59" t="s">
        <v>95</v>
      </c>
      <c r="C59">
        <f t="shared" si="2"/>
        <v>1032</v>
      </c>
      <c r="D59">
        <f t="shared" ref="D59:AD59" si="10">+D15+D29+D44</f>
        <v>926</v>
      </c>
      <c r="E59">
        <f t="shared" si="10"/>
        <v>113</v>
      </c>
      <c r="F59">
        <f t="shared" si="10"/>
        <v>998</v>
      </c>
      <c r="G59">
        <f t="shared" si="10"/>
        <v>21</v>
      </c>
      <c r="H59">
        <f t="shared" si="10"/>
        <v>20</v>
      </c>
      <c r="I59">
        <f t="shared" si="10"/>
        <v>1</v>
      </c>
      <c r="J59">
        <f t="shared" si="10"/>
        <v>21</v>
      </c>
      <c r="K59">
        <f t="shared" si="10"/>
        <v>497</v>
      </c>
      <c r="L59">
        <f t="shared" si="10"/>
        <v>438</v>
      </c>
      <c r="M59">
        <f t="shared" si="10"/>
        <v>54</v>
      </c>
      <c r="N59">
        <f t="shared" si="10"/>
        <v>492</v>
      </c>
      <c r="O59">
        <f t="shared" si="10"/>
        <v>55</v>
      </c>
      <c r="P59">
        <f t="shared" si="10"/>
        <v>52</v>
      </c>
      <c r="Q59">
        <f t="shared" si="10"/>
        <v>3</v>
      </c>
      <c r="R59">
        <f t="shared" si="10"/>
        <v>55</v>
      </c>
      <c r="S59">
        <f t="shared" si="10"/>
        <v>9</v>
      </c>
      <c r="T59">
        <f t="shared" si="10"/>
        <v>15</v>
      </c>
      <c r="U59">
        <f t="shared" si="10"/>
        <v>1</v>
      </c>
      <c r="V59">
        <f t="shared" si="10"/>
        <v>16</v>
      </c>
      <c r="W59">
        <f t="shared" si="10"/>
        <v>1</v>
      </c>
      <c r="X59">
        <f t="shared" si="10"/>
        <v>1</v>
      </c>
      <c r="Y59">
        <f t="shared" si="10"/>
        <v>1</v>
      </c>
      <c r="Z59">
        <f t="shared" si="10"/>
        <v>2</v>
      </c>
      <c r="AA59">
        <f t="shared" si="10"/>
        <v>4</v>
      </c>
      <c r="AB59">
        <f t="shared" si="10"/>
        <v>36</v>
      </c>
      <c r="AC59">
        <f t="shared" si="10"/>
        <v>5</v>
      </c>
      <c r="AD59">
        <f t="shared" si="10"/>
        <v>41</v>
      </c>
    </row>
    <row r="60" spans="1:30" x14ac:dyDescent="0.3">
      <c r="A60">
        <v>10</v>
      </c>
      <c r="B60" t="s">
        <v>96</v>
      </c>
      <c r="C60">
        <f t="shared" si="2"/>
        <v>539</v>
      </c>
      <c r="D60">
        <f t="shared" ref="D60:AD60" si="11">+D16+D30+D45</f>
        <v>463</v>
      </c>
      <c r="E60">
        <f t="shared" si="11"/>
        <v>76</v>
      </c>
      <c r="F60">
        <f t="shared" si="11"/>
        <v>539</v>
      </c>
      <c r="G60">
        <f t="shared" si="11"/>
        <v>78</v>
      </c>
      <c r="H60">
        <f t="shared" si="11"/>
        <v>69</v>
      </c>
      <c r="I60">
        <f t="shared" si="11"/>
        <v>9</v>
      </c>
      <c r="J60">
        <f t="shared" si="11"/>
        <v>78</v>
      </c>
      <c r="K60">
        <f t="shared" si="11"/>
        <v>382</v>
      </c>
      <c r="L60">
        <f t="shared" si="11"/>
        <v>323</v>
      </c>
      <c r="M60">
        <f t="shared" si="11"/>
        <v>56</v>
      </c>
      <c r="N60">
        <f t="shared" si="11"/>
        <v>379</v>
      </c>
      <c r="O60">
        <f t="shared" si="11"/>
        <v>172</v>
      </c>
      <c r="P60">
        <f t="shared" si="11"/>
        <v>151</v>
      </c>
      <c r="Q60">
        <f t="shared" si="11"/>
        <v>13</v>
      </c>
      <c r="R60">
        <f t="shared" si="11"/>
        <v>164</v>
      </c>
      <c r="S60">
        <f t="shared" si="11"/>
        <v>20</v>
      </c>
      <c r="T60">
        <f t="shared" si="11"/>
        <v>92</v>
      </c>
      <c r="U60">
        <f t="shared" si="11"/>
        <v>12</v>
      </c>
      <c r="V60">
        <f t="shared" si="11"/>
        <v>104</v>
      </c>
      <c r="W60">
        <f t="shared" si="11"/>
        <v>1</v>
      </c>
      <c r="X60">
        <f t="shared" si="11"/>
        <v>4</v>
      </c>
      <c r="Y60">
        <f t="shared" si="11"/>
        <v>3</v>
      </c>
      <c r="Z60">
        <f t="shared" si="11"/>
        <v>7</v>
      </c>
      <c r="AA60">
        <f t="shared" si="11"/>
        <v>14</v>
      </c>
      <c r="AB60">
        <f t="shared" si="11"/>
        <v>133</v>
      </c>
      <c r="AC60">
        <f t="shared" si="11"/>
        <v>22</v>
      </c>
      <c r="AD60">
        <f t="shared" si="11"/>
        <v>155</v>
      </c>
    </row>
    <row r="61" spans="1:30" x14ac:dyDescent="0.3">
      <c r="B61" t="s">
        <v>9</v>
      </c>
      <c r="C61">
        <f>SUM(C51:C60)</f>
        <v>5365</v>
      </c>
      <c r="D61">
        <f t="shared" ref="D61:AD61" si="12">SUM(D51:D60)</f>
        <v>4662</v>
      </c>
      <c r="E61">
        <f t="shared" si="12"/>
        <v>711</v>
      </c>
      <c r="F61">
        <f t="shared" si="12"/>
        <v>5332</v>
      </c>
      <c r="G61">
        <f t="shared" si="12"/>
        <v>1217</v>
      </c>
      <c r="H61">
        <f t="shared" si="12"/>
        <v>1041</v>
      </c>
      <c r="I61">
        <f t="shared" si="12"/>
        <v>181</v>
      </c>
      <c r="J61">
        <f t="shared" si="12"/>
        <v>1221</v>
      </c>
      <c r="K61">
        <f t="shared" si="12"/>
        <v>3143</v>
      </c>
      <c r="L61">
        <f t="shared" si="12"/>
        <v>2599</v>
      </c>
      <c r="M61">
        <f t="shared" si="12"/>
        <v>478</v>
      </c>
      <c r="N61">
        <f t="shared" si="12"/>
        <v>2994</v>
      </c>
      <c r="O61">
        <f t="shared" si="12"/>
        <v>743</v>
      </c>
      <c r="P61">
        <f t="shared" si="12"/>
        <v>640</v>
      </c>
      <c r="Q61">
        <f t="shared" si="12"/>
        <v>99</v>
      </c>
      <c r="R61">
        <f t="shared" si="12"/>
        <v>728</v>
      </c>
      <c r="S61">
        <f t="shared" si="12"/>
        <v>218</v>
      </c>
      <c r="T61">
        <f t="shared" si="12"/>
        <v>716</v>
      </c>
      <c r="U61">
        <f t="shared" si="12"/>
        <v>146</v>
      </c>
      <c r="V61">
        <f t="shared" si="12"/>
        <v>861</v>
      </c>
      <c r="W61">
        <f t="shared" si="12"/>
        <v>73</v>
      </c>
      <c r="X61">
        <f t="shared" si="12"/>
        <v>235</v>
      </c>
      <c r="Y61">
        <f t="shared" si="12"/>
        <v>41</v>
      </c>
      <c r="Z61">
        <f t="shared" si="12"/>
        <v>273</v>
      </c>
      <c r="AA61">
        <f t="shared" si="12"/>
        <v>64</v>
      </c>
      <c r="AB61">
        <f t="shared" si="12"/>
        <v>566</v>
      </c>
      <c r="AC61">
        <f t="shared" si="12"/>
        <v>117</v>
      </c>
      <c r="AD61">
        <f t="shared" si="12"/>
        <v>683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04588-8302-4575-90EE-E043647EB8CF}">
  <dimension ref="A2:M68"/>
  <sheetViews>
    <sheetView workbookViewId="0">
      <selection activeCell="A2" sqref="A2:XFD68"/>
    </sheetView>
  </sheetViews>
  <sheetFormatPr baseColWidth="10" defaultColWidth="11.5546875" defaultRowHeight="15.6" x14ac:dyDescent="0.3"/>
  <cols>
    <col min="1" max="1" width="25.88671875" style="1" customWidth="1"/>
    <col min="2" max="4" width="11.5546875" style="1"/>
    <col min="5" max="5" width="11.5546875" style="2"/>
    <col min="6" max="8" width="11.5546875" style="1"/>
    <col min="9" max="9" width="11.5546875" style="2"/>
    <col min="10" max="10" width="12.5546875" style="1" customWidth="1"/>
    <col min="11" max="12" width="11.5546875" style="1"/>
    <col min="13" max="13" width="11.5546875" style="2"/>
    <col min="14" max="16384" width="11.5546875" style="1"/>
  </cols>
  <sheetData>
    <row r="2" spans="1:13" customFormat="1" ht="14.4" x14ac:dyDescent="0.3">
      <c r="A2" t="s">
        <v>165</v>
      </c>
    </row>
    <row r="3" spans="1:13" customFormat="1" ht="14.4" x14ac:dyDescent="0.3"/>
    <row r="4" spans="1:13" customFormat="1" ht="14.4" x14ac:dyDescent="0.3">
      <c r="A4" t="s">
        <v>97</v>
      </c>
    </row>
    <row r="5" spans="1:13" customFormat="1" ht="14.4" x14ac:dyDescent="0.3"/>
    <row r="6" spans="1:13" customFormat="1" ht="14.4" x14ac:dyDescent="0.3"/>
    <row r="7" spans="1:13" customFormat="1" ht="14.4" x14ac:dyDescent="0.3">
      <c r="A7">
        <v>45658</v>
      </c>
    </row>
    <row r="8" spans="1:13" customFormat="1" ht="14.4" x14ac:dyDescent="0.3">
      <c r="A8" t="s">
        <v>98</v>
      </c>
      <c r="B8" t="s">
        <v>99</v>
      </c>
      <c r="C8" t="s">
        <v>59</v>
      </c>
      <c r="D8" t="s">
        <v>60</v>
      </c>
      <c r="E8" t="s">
        <v>80</v>
      </c>
      <c r="F8" t="s">
        <v>100</v>
      </c>
      <c r="G8" t="s">
        <v>59</v>
      </c>
      <c r="H8" t="s">
        <v>60</v>
      </c>
      <c r="I8" t="s">
        <v>80</v>
      </c>
      <c r="J8" t="s">
        <v>101</v>
      </c>
      <c r="K8" t="s">
        <v>59</v>
      </c>
      <c r="L8" t="s">
        <v>60</v>
      </c>
      <c r="M8" t="s">
        <v>80</v>
      </c>
    </row>
    <row r="9" spans="1:13" customFormat="1" ht="14.4" x14ac:dyDescent="0.3">
      <c r="A9" t="s">
        <v>87</v>
      </c>
      <c r="B9">
        <v>0</v>
      </c>
      <c r="C9">
        <v>0</v>
      </c>
      <c r="D9">
        <v>0</v>
      </c>
      <c r="E9">
        <v>0</v>
      </c>
      <c r="F9">
        <v>2</v>
      </c>
      <c r="G9">
        <v>20</v>
      </c>
      <c r="H9">
        <v>5</v>
      </c>
      <c r="I9">
        <v>25</v>
      </c>
      <c r="J9">
        <v>1</v>
      </c>
      <c r="K9">
        <v>11</v>
      </c>
      <c r="L9">
        <v>0</v>
      </c>
      <c r="M9">
        <v>11</v>
      </c>
    </row>
    <row r="10" spans="1:13" customFormat="1" ht="14.4" x14ac:dyDescent="0.3">
      <c r="A10" t="s">
        <v>88</v>
      </c>
      <c r="B10">
        <v>0</v>
      </c>
      <c r="C10">
        <v>0</v>
      </c>
      <c r="D10">
        <v>0</v>
      </c>
      <c r="E10">
        <f t="shared" ref="E10:E18" si="0">+C10+D10</f>
        <v>0</v>
      </c>
      <c r="F10">
        <v>0</v>
      </c>
      <c r="G10">
        <v>0</v>
      </c>
      <c r="H10">
        <v>0</v>
      </c>
      <c r="I10">
        <f t="shared" ref="I10:I18" si="1">+G10+H10</f>
        <v>0</v>
      </c>
      <c r="J10">
        <v>0</v>
      </c>
      <c r="K10">
        <v>0</v>
      </c>
      <c r="L10">
        <v>0</v>
      </c>
      <c r="M10">
        <f t="shared" ref="M10:M17" si="2">+K10+L10</f>
        <v>0</v>
      </c>
    </row>
    <row r="11" spans="1:13" customFormat="1" ht="14.4" x14ac:dyDescent="0.3">
      <c r="A11" t="s">
        <v>89</v>
      </c>
      <c r="B11">
        <v>0</v>
      </c>
      <c r="C11">
        <v>0</v>
      </c>
      <c r="D11">
        <v>0</v>
      </c>
      <c r="E11">
        <f t="shared" si="0"/>
        <v>0</v>
      </c>
      <c r="F11">
        <v>0</v>
      </c>
      <c r="G11">
        <v>0</v>
      </c>
      <c r="H11">
        <v>0</v>
      </c>
      <c r="I11">
        <f t="shared" si="1"/>
        <v>0</v>
      </c>
      <c r="J11">
        <v>0</v>
      </c>
      <c r="K11">
        <v>0</v>
      </c>
      <c r="L11">
        <v>0</v>
      </c>
      <c r="M11">
        <f t="shared" si="2"/>
        <v>0</v>
      </c>
    </row>
    <row r="12" spans="1:13" customFormat="1" ht="14.4" x14ac:dyDescent="0.3">
      <c r="A12" t="s">
        <v>90</v>
      </c>
      <c r="B12">
        <v>0</v>
      </c>
      <c r="C12">
        <v>0</v>
      </c>
      <c r="D12">
        <v>0</v>
      </c>
      <c r="E12">
        <v>0</v>
      </c>
      <c r="F12">
        <v>2</v>
      </c>
      <c r="G12">
        <v>14</v>
      </c>
      <c r="H12">
        <v>1</v>
      </c>
      <c r="I12">
        <v>15</v>
      </c>
      <c r="J12">
        <v>4</v>
      </c>
      <c r="K12">
        <v>18</v>
      </c>
      <c r="L12">
        <v>1</v>
      </c>
      <c r="M12">
        <v>19</v>
      </c>
    </row>
    <row r="13" spans="1:13" customFormat="1" ht="14.4" x14ac:dyDescent="0.3">
      <c r="A13" t="s">
        <v>91</v>
      </c>
      <c r="B13">
        <v>0</v>
      </c>
      <c r="C13">
        <v>0</v>
      </c>
      <c r="D13">
        <v>0</v>
      </c>
      <c r="E13">
        <v>0</v>
      </c>
      <c r="F13">
        <v>1</v>
      </c>
      <c r="G13">
        <v>9</v>
      </c>
      <c r="H13">
        <v>4</v>
      </c>
      <c r="I13">
        <v>13</v>
      </c>
      <c r="J13">
        <v>1</v>
      </c>
      <c r="K13">
        <v>9</v>
      </c>
      <c r="L13">
        <v>4</v>
      </c>
      <c r="M13">
        <v>13</v>
      </c>
    </row>
    <row r="14" spans="1:13" customFormat="1" ht="14.4" x14ac:dyDescent="0.3">
      <c r="A14" t="s">
        <v>92</v>
      </c>
      <c r="B14">
        <v>0</v>
      </c>
      <c r="C14">
        <v>0</v>
      </c>
      <c r="D14">
        <v>0</v>
      </c>
      <c r="E14">
        <f t="shared" si="0"/>
        <v>0</v>
      </c>
      <c r="F14">
        <v>0</v>
      </c>
      <c r="G14">
        <v>0</v>
      </c>
      <c r="H14">
        <v>0</v>
      </c>
      <c r="I14">
        <f t="shared" si="1"/>
        <v>0</v>
      </c>
      <c r="J14">
        <v>0</v>
      </c>
      <c r="K14">
        <v>0</v>
      </c>
      <c r="L14">
        <v>0</v>
      </c>
      <c r="M14">
        <f t="shared" si="2"/>
        <v>0</v>
      </c>
    </row>
    <row r="15" spans="1:13" customFormat="1" ht="14.4" x14ac:dyDescent="0.3">
      <c r="A15" t="s">
        <v>93</v>
      </c>
      <c r="B15">
        <v>0</v>
      </c>
      <c r="C15">
        <v>0</v>
      </c>
      <c r="D15">
        <v>0</v>
      </c>
      <c r="E15">
        <v>0</v>
      </c>
      <c r="F15">
        <v>1</v>
      </c>
      <c r="G15">
        <v>15</v>
      </c>
      <c r="H15">
        <v>3</v>
      </c>
      <c r="I15">
        <v>18</v>
      </c>
      <c r="J15">
        <v>1</v>
      </c>
      <c r="K15">
        <v>15</v>
      </c>
      <c r="L15">
        <v>3</v>
      </c>
      <c r="M15">
        <v>18</v>
      </c>
    </row>
    <row r="16" spans="1:13" customFormat="1" ht="14.4" x14ac:dyDescent="0.3">
      <c r="A16" t="s">
        <v>94</v>
      </c>
      <c r="B16">
        <v>0</v>
      </c>
      <c r="C16">
        <v>0</v>
      </c>
      <c r="D16">
        <v>0</v>
      </c>
      <c r="E16">
        <f t="shared" si="0"/>
        <v>0</v>
      </c>
      <c r="F16">
        <v>0</v>
      </c>
      <c r="G16">
        <v>0</v>
      </c>
      <c r="H16">
        <v>0</v>
      </c>
      <c r="I16">
        <f t="shared" si="1"/>
        <v>0</v>
      </c>
      <c r="J16">
        <v>0</v>
      </c>
      <c r="K16">
        <v>0</v>
      </c>
      <c r="L16">
        <v>0</v>
      </c>
      <c r="M16">
        <f t="shared" si="2"/>
        <v>0</v>
      </c>
    </row>
    <row r="17" spans="1:13" customFormat="1" ht="14.4" x14ac:dyDescent="0.3">
      <c r="A17" t="s">
        <v>95</v>
      </c>
      <c r="B17">
        <v>0</v>
      </c>
      <c r="C17">
        <v>0</v>
      </c>
      <c r="D17">
        <v>0</v>
      </c>
      <c r="E17">
        <f t="shared" si="0"/>
        <v>0</v>
      </c>
      <c r="F17">
        <v>0</v>
      </c>
      <c r="G17">
        <v>0</v>
      </c>
      <c r="H17">
        <v>0</v>
      </c>
      <c r="I17">
        <f t="shared" si="1"/>
        <v>0</v>
      </c>
      <c r="J17">
        <v>0</v>
      </c>
      <c r="K17">
        <v>0</v>
      </c>
      <c r="L17">
        <v>0</v>
      </c>
      <c r="M17">
        <f t="shared" si="2"/>
        <v>0</v>
      </c>
    </row>
    <row r="18" spans="1:13" customFormat="1" ht="14.4" x14ac:dyDescent="0.3">
      <c r="A18" t="s">
        <v>96</v>
      </c>
      <c r="B18">
        <v>0</v>
      </c>
      <c r="C18">
        <v>0</v>
      </c>
      <c r="D18">
        <v>0</v>
      </c>
      <c r="E18">
        <f t="shared" si="0"/>
        <v>0</v>
      </c>
      <c r="F18">
        <v>0</v>
      </c>
      <c r="G18">
        <v>0</v>
      </c>
      <c r="H18">
        <v>0</v>
      </c>
      <c r="I18">
        <f t="shared" si="1"/>
        <v>0</v>
      </c>
      <c r="J18">
        <v>3</v>
      </c>
      <c r="K18">
        <v>27</v>
      </c>
      <c r="L18">
        <v>3</v>
      </c>
      <c r="M18">
        <v>30</v>
      </c>
    </row>
    <row r="19" spans="1:13" customFormat="1" ht="14.4" x14ac:dyDescent="0.3">
      <c r="A19" t="s">
        <v>9</v>
      </c>
      <c r="B19">
        <f>SUM(B9:B18)</f>
        <v>0</v>
      </c>
      <c r="C19">
        <f>SUM(C9:C18)</f>
        <v>0</v>
      </c>
      <c r="D19">
        <f>SUM(D9:D18)</f>
        <v>0</v>
      </c>
      <c r="E19">
        <f t="shared" ref="E19:L19" si="3">SUM(E9:E16)</f>
        <v>0</v>
      </c>
      <c r="F19">
        <f t="shared" si="3"/>
        <v>6</v>
      </c>
      <c r="G19">
        <f t="shared" si="3"/>
        <v>58</v>
      </c>
      <c r="H19">
        <f t="shared" si="3"/>
        <v>13</v>
      </c>
      <c r="I19">
        <f t="shared" si="3"/>
        <v>71</v>
      </c>
      <c r="J19">
        <f t="shared" si="3"/>
        <v>7</v>
      </c>
      <c r="K19">
        <f t="shared" si="3"/>
        <v>53</v>
      </c>
      <c r="L19">
        <f t="shared" si="3"/>
        <v>8</v>
      </c>
      <c r="M19">
        <f>SUM(M9:M16)</f>
        <v>61</v>
      </c>
    </row>
    <row r="20" spans="1:13" customFormat="1" ht="14.4" x14ac:dyDescent="0.3"/>
    <row r="21" spans="1:13" customFormat="1" ht="14.4" x14ac:dyDescent="0.3">
      <c r="A21">
        <v>45716</v>
      </c>
    </row>
    <row r="22" spans="1:13" customFormat="1" ht="14.4" x14ac:dyDescent="0.3">
      <c r="A22" t="s">
        <v>98</v>
      </c>
      <c r="B22" t="s">
        <v>99</v>
      </c>
      <c r="C22" t="s">
        <v>59</v>
      </c>
      <c r="D22" t="s">
        <v>60</v>
      </c>
      <c r="E22" t="s">
        <v>80</v>
      </c>
      <c r="F22" t="s">
        <v>100</v>
      </c>
      <c r="G22" t="s">
        <v>59</v>
      </c>
      <c r="H22" t="s">
        <v>60</v>
      </c>
      <c r="I22" t="s">
        <v>80</v>
      </c>
      <c r="J22" t="s">
        <v>101</v>
      </c>
      <c r="K22" t="s">
        <v>59</v>
      </c>
      <c r="L22" t="s">
        <v>60</v>
      </c>
      <c r="M22" t="s">
        <v>80</v>
      </c>
    </row>
    <row r="23" spans="1:13" customFormat="1" ht="14.4" x14ac:dyDescent="0.3">
      <c r="A23" t="s">
        <v>87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12</v>
      </c>
      <c r="K23">
        <v>18</v>
      </c>
      <c r="L23">
        <v>8</v>
      </c>
      <c r="M23">
        <v>26</v>
      </c>
    </row>
    <row r="24" spans="1:13" customFormat="1" ht="14.4" x14ac:dyDescent="0.3">
      <c r="A24" t="s">
        <v>88</v>
      </c>
    </row>
    <row r="25" spans="1:13" customFormat="1" ht="14.4" x14ac:dyDescent="0.3">
      <c r="A25" t="s">
        <v>89</v>
      </c>
    </row>
    <row r="26" spans="1:13" customFormat="1" ht="14.4" x14ac:dyDescent="0.3">
      <c r="A26" t="s">
        <v>90</v>
      </c>
      <c r="F26">
        <v>1</v>
      </c>
      <c r="G26">
        <v>11</v>
      </c>
      <c r="H26">
        <v>1</v>
      </c>
      <c r="I26">
        <v>12</v>
      </c>
      <c r="J26">
        <v>4</v>
      </c>
      <c r="K26">
        <v>36</v>
      </c>
      <c r="L26">
        <v>7</v>
      </c>
      <c r="M26">
        <v>43</v>
      </c>
    </row>
    <row r="27" spans="1:13" customFormat="1" ht="14.4" x14ac:dyDescent="0.3">
      <c r="A27" t="s">
        <v>91</v>
      </c>
      <c r="F27">
        <v>1</v>
      </c>
      <c r="G27">
        <v>9</v>
      </c>
      <c r="H27">
        <v>4</v>
      </c>
      <c r="I27">
        <v>13</v>
      </c>
      <c r="J27">
        <v>1</v>
      </c>
      <c r="K27">
        <v>9</v>
      </c>
      <c r="L27">
        <v>4</v>
      </c>
      <c r="M27">
        <v>13</v>
      </c>
    </row>
    <row r="28" spans="1:13" customFormat="1" ht="14.4" x14ac:dyDescent="0.3">
      <c r="A28" t="s">
        <v>92</v>
      </c>
    </row>
    <row r="29" spans="1:13" customFormat="1" ht="14.4" x14ac:dyDescent="0.3">
      <c r="A29" t="s">
        <v>93</v>
      </c>
      <c r="J29">
        <v>1</v>
      </c>
      <c r="K29">
        <v>15</v>
      </c>
      <c r="L29">
        <v>3</v>
      </c>
      <c r="M29">
        <v>18</v>
      </c>
    </row>
    <row r="30" spans="1:13" customFormat="1" ht="14.4" x14ac:dyDescent="0.3">
      <c r="A30" t="s">
        <v>94</v>
      </c>
      <c r="J30">
        <v>1</v>
      </c>
      <c r="K30">
        <v>3</v>
      </c>
      <c r="L30">
        <v>1</v>
      </c>
      <c r="M30">
        <v>4</v>
      </c>
    </row>
    <row r="31" spans="1:13" customFormat="1" ht="14.4" x14ac:dyDescent="0.3">
      <c r="A31" t="s">
        <v>95</v>
      </c>
    </row>
    <row r="32" spans="1:13" customFormat="1" ht="14.4" x14ac:dyDescent="0.3">
      <c r="A32" t="s">
        <v>96</v>
      </c>
      <c r="F32">
        <v>1</v>
      </c>
      <c r="G32">
        <v>15</v>
      </c>
      <c r="H32">
        <v>4</v>
      </c>
      <c r="I32">
        <v>19</v>
      </c>
      <c r="J32">
        <v>2</v>
      </c>
      <c r="K32">
        <v>23</v>
      </c>
      <c r="L32">
        <v>3</v>
      </c>
      <c r="M32">
        <v>26</v>
      </c>
    </row>
    <row r="33" spans="1:13" customFormat="1" ht="14.4" x14ac:dyDescent="0.3">
      <c r="A33" t="s">
        <v>9</v>
      </c>
      <c r="B33">
        <f>SUM(B23:B32)</f>
        <v>0</v>
      </c>
      <c r="C33">
        <f>SUM(C23:C32)</f>
        <v>0</v>
      </c>
      <c r="D33">
        <f>SUM(D23:D32)</f>
        <v>0</v>
      </c>
      <c r="E33">
        <f t="shared" ref="E33" si="4">SUM(E23:E30)</f>
        <v>0</v>
      </c>
      <c r="F33">
        <f>SUM(F23:F32)</f>
        <v>3</v>
      </c>
      <c r="G33">
        <f t="shared" ref="G33:M33" si="5">SUM(G23:G32)</f>
        <v>35</v>
      </c>
      <c r="H33">
        <f t="shared" si="5"/>
        <v>9</v>
      </c>
      <c r="I33">
        <f t="shared" si="5"/>
        <v>44</v>
      </c>
      <c r="J33">
        <f t="shared" si="5"/>
        <v>21</v>
      </c>
      <c r="K33">
        <f t="shared" si="5"/>
        <v>104</v>
      </c>
      <c r="L33">
        <f t="shared" si="5"/>
        <v>26</v>
      </c>
      <c r="M33">
        <f t="shared" si="5"/>
        <v>130</v>
      </c>
    </row>
    <row r="34" spans="1:13" customFormat="1" ht="14.4" x14ac:dyDescent="0.3"/>
    <row r="35" spans="1:13" customFormat="1" ht="14.4" x14ac:dyDescent="0.3">
      <c r="A35">
        <v>45747</v>
      </c>
    </row>
    <row r="36" spans="1:13" customFormat="1" ht="14.4" x14ac:dyDescent="0.3">
      <c r="A36" t="s">
        <v>98</v>
      </c>
      <c r="B36" t="s">
        <v>99</v>
      </c>
      <c r="C36" t="s">
        <v>59</v>
      </c>
      <c r="D36" t="s">
        <v>60</v>
      </c>
      <c r="E36" t="s">
        <v>80</v>
      </c>
      <c r="F36" t="s">
        <v>100</v>
      </c>
      <c r="G36" t="s">
        <v>59</v>
      </c>
      <c r="H36" t="s">
        <v>60</v>
      </c>
      <c r="I36" t="s">
        <v>80</v>
      </c>
      <c r="J36" t="s">
        <v>101</v>
      </c>
      <c r="K36" t="s">
        <v>59</v>
      </c>
      <c r="L36" t="s">
        <v>60</v>
      </c>
      <c r="M36" t="s">
        <v>80</v>
      </c>
    </row>
    <row r="37" spans="1:13" customFormat="1" ht="14.4" x14ac:dyDescent="0.3">
      <c r="A37" t="s">
        <v>87</v>
      </c>
      <c r="B37">
        <v>0</v>
      </c>
      <c r="C37">
        <v>0</v>
      </c>
      <c r="D37">
        <v>0</v>
      </c>
      <c r="E37">
        <f>+C37+D37</f>
        <v>0</v>
      </c>
      <c r="F37">
        <v>0</v>
      </c>
      <c r="G37">
        <v>0</v>
      </c>
      <c r="H37">
        <v>0</v>
      </c>
      <c r="I37">
        <f>+G37+H37</f>
        <v>0</v>
      </c>
      <c r="J37">
        <v>0</v>
      </c>
      <c r="K37">
        <v>0</v>
      </c>
      <c r="L37">
        <v>0</v>
      </c>
      <c r="M37">
        <f>+K37+L37</f>
        <v>0</v>
      </c>
    </row>
    <row r="38" spans="1:13" customFormat="1" ht="14.4" x14ac:dyDescent="0.3">
      <c r="A38" t="s">
        <v>88</v>
      </c>
      <c r="E38">
        <f t="shared" ref="E38:E47" si="6">+C38+D38</f>
        <v>0</v>
      </c>
      <c r="I38">
        <f t="shared" ref="I38:I46" si="7">+G38+H38</f>
        <v>0</v>
      </c>
      <c r="M38">
        <f t="shared" ref="M38:M46" si="8">+K38+L38</f>
        <v>0</v>
      </c>
    </row>
    <row r="39" spans="1:13" customFormat="1" ht="14.4" x14ac:dyDescent="0.3">
      <c r="A39" t="s">
        <v>89</v>
      </c>
      <c r="E39">
        <f t="shared" si="6"/>
        <v>0</v>
      </c>
      <c r="F39">
        <v>4</v>
      </c>
      <c r="G39">
        <v>60</v>
      </c>
      <c r="H39">
        <v>11</v>
      </c>
      <c r="I39">
        <f t="shared" si="7"/>
        <v>71</v>
      </c>
      <c r="J39">
        <v>1</v>
      </c>
      <c r="K39">
        <v>21</v>
      </c>
      <c r="L39">
        <v>3</v>
      </c>
      <c r="M39">
        <f t="shared" si="8"/>
        <v>24</v>
      </c>
    </row>
    <row r="40" spans="1:13" customFormat="1" ht="14.4" x14ac:dyDescent="0.3">
      <c r="A40" t="s">
        <v>90</v>
      </c>
      <c r="E40">
        <f t="shared" si="6"/>
        <v>0</v>
      </c>
      <c r="F40">
        <v>4</v>
      </c>
      <c r="G40">
        <v>23</v>
      </c>
      <c r="H40">
        <v>5</v>
      </c>
      <c r="I40">
        <f t="shared" si="7"/>
        <v>28</v>
      </c>
      <c r="J40">
        <v>3</v>
      </c>
      <c r="K40">
        <v>16</v>
      </c>
      <c r="L40">
        <v>4</v>
      </c>
      <c r="M40">
        <f t="shared" si="8"/>
        <v>20</v>
      </c>
    </row>
    <row r="41" spans="1:13" customFormat="1" ht="14.4" x14ac:dyDescent="0.3">
      <c r="A41" t="s">
        <v>91</v>
      </c>
      <c r="E41">
        <f t="shared" si="6"/>
        <v>0</v>
      </c>
      <c r="F41">
        <v>1</v>
      </c>
      <c r="G41">
        <v>9</v>
      </c>
      <c r="H41">
        <v>4</v>
      </c>
      <c r="I41">
        <f t="shared" si="7"/>
        <v>13</v>
      </c>
      <c r="J41">
        <v>1</v>
      </c>
      <c r="K41">
        <v>9</v>
      </c>
      <c r="L41">
        <v>4</v>
      </c>
      <c r="M41">
        <f t="shared" si="8"/>
        <v>13</v>
      </c>
    </row>
    <row r="42" spans="1:13" customFormat="1" ht="14.4" x14ac:dyDescent="0.3">
      <c r="A42" t="s">
        <v>92</v>
      </c>
      <c r="E42">
        <f t="shared" si="6"/>
        <v>0</v>
      </c>
      <c r="I42">
        <f t="shared" si="7"/>
        <v>0</v>
      </c>
      <c r="M42">
        <f t="shared" si="8"/>
        <v>0</v>
      </c>
    </row>
    <row r="43" spans="1:13" customFormat="1" ht="14.4" x14ac:dyDescent="0.3">
      <c r="A43" t="s">
        <v>93</v>
      </c>
      <c r="E43">
        <f t="shared" si="6"/>
        <v>0</v>
      </c>
      <c r="I43">
        <f t="shared" si="7"/>
        <v>0</v>
      </c>
      <c r="M43">
        <f t="shared" si="8"/>
        <v>0</v>
      </c>
    </row>
    <row r="44" spans="1:13" customFormat="1" ht="14.4" x14ac:dyDescent="0.3">
      <c r="A44" t="s">
        <v>94</v>
      </c>
      <c r="E44">
        <f t="shared" si="6"/>
        <v>0</v>
      </c>
      <c r="F44">
        <v>2</v>
      </c>
      <c r="G44">
        <v>12</v>
      </c>
      <c r="H44">
        <v>14</v>
      </c>
      <c r="I44">
        <f t="shared" si="7"/>
        <v>26</v>
      </c>
      <c r="J44">
        <v>4</v>
      </c>
      <c r="K44">
        <v>44</v>
      </c>
      <c r="L44">
        <v>6</v>
      </c>
      <c r="M44">
        <f t="shared" si="8"/>
        <v>50</v>
      </c>
    </row>
    <row r="45" spans="1:13" customFormat="1" ht="14.4" x14ac:dyDescent="0.3">
      <c r="A45" t="s">
        <v>95</v>
      </c>
      <c r="E45">
        <f t="shared" si="6"/>
        <v>0</v>
      </c>
      <c r="I45">
        <f t="shared" si="7"/>
        <v>0</v>
      </c>
      <c r="M45">
        <f t="shared" si="8"/>
        <v>0</v>
      </c>
    </row>
    <row r="46" spans="1:13" customFormat="1" ht="14.4" x14ac:dyDescent="0.3">
      <c r="A46" t="s">
        <v>96</v>
      </c>
      <c r="E46">
        <f t="shared" si="6"/>
        <v>0</v>
      </c>
      <c r="F46">
        <v>7</v>
      </c>
      <c r="G46">
        <v>56</v>
      </c>
      <c r="H46">
        <v>16</v>
      </c>
      <c r="I46">
        <f t="shared" si="7"/>
        <v>72</v>
      </c>
      <c r="J46">
        <v>3</v>
      </c>
      <c r="K46">
        <v>32</v>
      </c>
      <c r="L46">
        <v>8</v>
      </c>
      <c r="M46">
        <f t="shared" si="8"/>
        <v>40</v>
      </c>
    </row>
    <row r="47" spans="1:13" customFormat="1" ht="14.4" x14ac:dyDescent="0.3">
      <c r="A47" t="s">
        <v>106</v>
      </c>
      <c r="B47">
        <v>2</v>
      </c>
      <c r="C47">
        <v>1</v>
      </c>
      <c r="D47">
        <v>4</v>
      </c>
      <c r="E47">
        <f t="shared" si="6"/>
        <v>5</v>
      </c>
    </row>
    <row r="48" spans="1:13" customFormat="1" ht="14.4" x14ac:dyDescent="0.3">
      <c r="A48" t="s">
        <v>9</v>
      </c>
      <c r="B48">
        <f>SUM(B37:B47)</f>
        <v>2</v>
      </c>
      <c r="C48">
        <f t="shared" ref="C48:M48" si="9">SUM(C37:C47)</f>
        <v>1</v>
      </c>
      <c r="D48">
        <f t="shared" si="9"/>
        <v>4</v>
      </c>
      <c r="E48">
        <f t="shared" si="9"/>
        <v>5</v>
      </c>
      <c r="F48">
        <f t="shared" si="9"/>
        <v>18</v>
      </c>
      <c r="G48">
        <f t="shared" si="9"/>
        <v>160</v>
      </c>
      <c r="H48">
        <f t="shared" si="9"/>
        <v>50</v>
      </c>
      <c r="I48">
        <f t="shared" si="9"/>
        <v>210</v>
      </c>
      <c r="J48">
        <f t="shared" si="9"/>
        <v>12</v>
      </c>
      <c r="K48">
        <f t="shared" si="9"/>
        <v>122</v>
      </c>
      <c r="L48">
        <f t="shared" si="9"/>
        <v>25</v>
      </c>
      <c r="M48">
        <f t="shared" si="9"/>
        <v>147</v>
      </c>
    </row>
    <row r="49" spans="1:13" customFormat="1" ht="14.4" x14ac:dyDescent="0.3"/>
    <row r="50" spans="1:13" customFormat="1" ht="14.4" x14ac:dyDescent="0.3">
      <c r="A50" t="s">
        <v>105</v>
      </c>
    </row>
    <row r="51" spans="1:13" customFormat="1" ht="14.4" x14ac:dyDescent="0.3">
      <c r="A51" t="s">
        <v>98</v>
      </c>
      <c r="B51" t="s">
        <v>99</v>
      </c>
      <c r="C51" t="s">
        <v>59</v>
      </c>
      <c r="D51" t="s">
        <v>60</v>
      </c>
      <c r="E51" t="s">
        <v>80</v>
      </c>
      <c r="F51" t="s">
        <v>100</v>
      </c>
      <c r="G51" t="s">
        <v>59</v>
      </c>
      <c r="H51" t="s">
        <v>60</v>
      </c>
      <c r="I51" t="s">
        <v>80</v>
      </c>
      <c r="J51" t="s">
        <v>101</v>
      </c>
      <c r="K51" t="s">
        <v>59</v>
      </c>
      <c r="L51" t="s">
        <v>60</v>
      </c>
      <c r="M51" t="s">
        <v>80</v>
      </c>
    </row>
    <row r="52" spans="1:13" customFormat="1" ht="14.4" x14ac:dyDescent="0.3">
      <c r="A52" t="s">
        <v>87</v>
      </c>
      <c r="B52">
        <f>+B9+B23+B37</f>
        <v>0</v>
      </c>
      <c r="C52">
        <f t="shared" ref="C52:M52" si="10">+C9+C23+C37</f>
        <v>0</v>
      </c>
      <c r="D52">
        <f t="shared" si="10"/>
        <v>0</v>
      </c>
      <c r="E52">
        <f t="shared" si="10"/>
        <v>0</v>
      </c>
      <c r="F52">
        <f t="shared" si="10"/>
        <v>2</v>
      </c>
      <c r="G52">
        <f t="shared" si="10"/>
        <v>20</v>
      </c>
      <c r="H52">
        <f t="shared" si="10"/>
        <v>5</v>
      </c>
      <c r="I52">
        <f t="shared" si="10"/>
        <v>25</v>
      </c>
      <c r="J52">
        <f t="shared" si="10"/>
        <v>13</v>
      </c>
      <c r="K52">
        <f t="shared" si="10"/>
        <v>29</v>
      </c>
      <c r="L52">
        <f t="shared" si="10"/>
        <v>8</v>
      </c>
      <c r="M52">
        <f t="shared" si="10"/>
        <v>37</v>
      </c>
    </row>
    <row r="53" spans="1:13" customFormat="1" ht="14.4" x14ac:dyDescent="0.3">
      <c r="A53" t="s">
        <v>88</v>
      </c>
      <c r="B53">
        <f t="shared" ref="B53:M62" si="11">+B10+B24+B38</f>
        <v>0</v>
      </c>
      <c r="C53">
        <f t="shared" si="11"/>
        <v>0</v>
      </c>
      <c r="D53">
        <f t="shared" si="11"/>
        <v>0</v>
      </c>
      <c r="E53">
        <f t="shared" si="11"/>
        <v>0</v>
      </c>
      <c r="F53">
        <f t="shared" si="11"/>
        <v>0</v>
      </c>
      <c r="G53">
        <f t="shared" si="11"/>
        <v>0</v>
      </c>
      <c r="H53">
        <f t="shared" si="11"/>
        <v>0</v>
      </c>
      <c r="I53">
        <f t="shared" si="11"/>
        <v>0</v>
      </c>
      <c r="J53">
        <f t="shared" si="11"/>
        <v>0</v>
      </c>
      <c r="K53">
        <f t="shared" si="11"/>
        <v>0</v>
      </c>
      <c r="L53">
        <f t="shared" si="11"/>
        <v>0</v>
      </c>
      <c r="M53">
        <f t="shared" si="11"/>
        <v>0</v>
      </c>
    </row>
    <row r="54" spans="1:13" customFormat="1" ht="14.4" x14ac:dyDescent="0.3">
      <c r="A54" t="s">
        <v>89</v>
      </c>
      <c r="B54">
        <f t="shared" si="11"/>
        <v>0</v>
      </c>
      <c r="C54">
        <f t="shared" si="11"/>
        <v>0</v>
      </c>
      <c r="D54">
        <f t="shared" si="11"/>
        <v>0</v>
      </c>
      <c r="E54">
        <f t="shared" si="11"/>
        <v>0</v>
      </c>
      <c r="F54">
        <f t="shared" si="11"/>
        <v>4</v>
      </c>
      <c r="G54">
        <f t="shared" si="11"/>
        <v>60</v>
      </c>
      <c r="H54">
        <f t="shared" si="11"/>
        <v>11</v>
      </c>
      <c r="I54">
        <f t="shared" si="11"/>
        <v>71</v>
      </c>
      <c r="J54">
        <f t="shared" si="11"/>
        <v>1</v>
      </c>
      <c r="K54">
        <f t="shared" si="11"/>
        <v>21</v>
      </c>
      <c r="L54">
        <f t="shared" si="11"/>
        <v>3</v>
      </c>
      <c r="M54">
        <f t="shared" si="11"/>
        <v>24</v>
      </c>
    </row>
    <row r="55" spans="1:13" customFormat="1" ht="14.4" x14ac:dyDescent="0.3">
      <c r="A55" t="s">
        <v>90</v>
      </c>
      <c r="B55">
        <f t="shared" si="11"/>
        <v>0</v>
      </c>
      <c r="C55">
        <f t="shared" si="11"/>
        <v>0</v>
      </c>
      <c r="D55">
        <f t="shared" si="11"/>
        <v>0</v>
      </c>
      <c r="E55">
        <f t="shared" si="11"/>
        <v>0</v>
      </c>
      <c r="F55">
        <f t="shared" si="11"/>
        <v>7</v>
      </c>
      <c r="G55">
        <f t="shared" si="11"/>
        <v>48</v>
      </c>
      <c r="H55">
        <f t="shared" si="11"/>
        <v>7</v>
      </c>
      <c r="I55">
        <f t="shared" si="11"/>
        <v>55</v>
      </c>
      <c r="J55">
        <f t="shared" si="11"/>
        <v>11</v>
      </c>
      <c r="K55">
        <f t="shared" si="11"/>
        <v>70</v>
      </c>
      <c r="L55">
        <f t="shared" si="11"/>
        <v>12</v>
      </c>
      <c r="M55">
        <f t="shared" si="11"/>
        <v>82</v>
      </c>
    </row>
    <row r="56" spans="1:13" customFormat="1" ht="14.4" x14ac:dyDescent="0.3">
      <c r="A56" t="s">
        <v>91</v>
      </c>
      <c r="B56">
        <f t="shared" si="11"/>
        <v>0</v>
      </c>
      <c r="C56">
        <f t="shared" si="11"/>
        <v>0</v>
      </c>
      <c r="D56">
        <f t="shared" si="11"/>
        <v>0</v>
      </c>
      <c r="E56">
        <f t="shared" si="11"/>
        <v>0</v>
      </c>
      <c r="F56">
        <f t="shared" si="11"/>
        <v>3</v>
      </c>
      <c r="G56">
        <f t="shared" si="11"/>
        <v>27</v>
      </c>
      <c r="H56">
        <f t="shared" si="11"/>
        <v>12</v>
      </c>
      <c r="I56">
        <f t="shared" si="11"/>
        <v>39</v>
      </c>
      <c r="J56">
        <f t="shared" si="11"/>
        <v>3</v>
      </c>
      <c r="K56">
        <f t="shared" si="11"/>
        <v>27</v>
      </c>
      <c r="L56">
        <f t="shared" si="11"/>
        <v>12</v>
      </c>
      <c r="M56">
        <f t="shared" si="11"/>
        <v>39</v>
      </c>
    </row>
    <row r="57" spans="1:13" customFormat="1" ht="14.4" x14ac:dyDescent="0.3">
      <c r="A57" t="s">
        <v>92</v>
      </c>
      <c r="B57">
        <f t="shared" si="11"/>
        <v>0</v>
      </c>
      <c r="C57">
        <f t="shared" si="11"/>
        <v>0</v>
      </c>
      <c r="D57">
        <f t="shared" si="11"/>
        <v>0</v>
      </c>
      <c r="E57">
        <f t="shared" si="11"/>
        <v>0</v>
      </c>
      <c r="F57">
        <f t="shared" si="11"/>
        <v>0</v>
      </c>
      <c r="G57">
        <f t="shared" si="11"/>
        <v>0</v>
      </c>
      <c r="H57">
        <f t="shared" si="11"/>
        <v>0</v>
      </c>
      <c r="I57">
        <f t="shared" si="11"/>
        <v>0</v>
      </c>
      <c r="J57">
        <f t="shared" si="11"/>
        <v>0</v>
      </c>
      <c r="K57">
        <f t="shared" si="11"/>
        <v>0</v>
      </c>
      <c r="L57">
        <f t="shared" si="11"/>
        <v>0</v>
      </c>
      <c r="M57">
        <f t="shared" si="11"/>
        <v>0</v>
      </c>
    </row>
    <row r="58" spans="1:13" customFormat="1" ht="14.4" x14ac:dyDescent="0.3">
      <c r="A58" t="s">
        <v>93</v>
      </c>
      <c r="B58">
        <f t="shared" si="11"/>
        <v>0</v>
      </c>
      <c r="C58">
        <f t="shared" si="11"/>
        <v>0</v>
      </c>
      <c r="D58">
        <f t="shared" si="11"/>
        <v>0</v>
      </c>
      <c r="E58">
        <f t="shared" si="11"/>
        <v>0</v>
      </c>
      <c r="F58">
        <f t="shared" si="11"/>
        <v>1</v>
      </c>
      <c r="G58">
        <f t="shared" si="11"/>
        <v>15</v>
      </c>
      <c r="H58">
        <f t="shared" si="11"/>
        <v>3</v>
      </c>
      <c r="I58">
        <f t="shared" si="11"/>
        <v>18</v>
      </c>
      <c r="J58">
        <f t="shared" si="11"/>
        <v>2</v>
      </c>
      <c r="K58">
        <f t="shared" si="11"/>
        <v>30</v>
      </c>
      <c r="L58">
        <f t="shared" si="11"/>
        <v>6</v>
      </c>
      <c r="M58">
        <f t="shared" si="11"/>
        <v>36</v>
      </c>
    </row>
    <row r="59" spans="1:13" customFormat="1" ht="14.4" x14ac:dyDescent="0.3">
      <c r="A59" t="s">
        <v>94</v>
      </c>
      <c r="B59">
        <f t="shared" si="11"/>
        <v>0</v>
      </c>
      <c r="C59">
        <f t="shared" si="11"/>
        <v>0</v>
      </c>
      <c r="D59">
        <f t="shared" si="11"/>
        <v>0</v>
      </c>
      <c r="E59">
        <f t="shared" si="11"/>
        <v>0</v>
      </c>
      <c r="F59">
        <f t="shared" si="11"/>
        <v>2</v>
      </c>
      <c r="G59">
        <f t="shared" si="11"/>
        <v>12</v>
      </c>
      <c r="H59">
        <f t="shared" si="11"/>
        <v>14</v>
      </c>
      <c r="I59">
        <f t="shared" si="11"/>
        <v>26</v>
      </c>
      <c r="J59">
        <f t="shared" si="11"/>
        <v>5</v>
      </c>
      <c r="K59">
        <f t="shared" si="11"/>
        <v>47</v>
      </c>
      <c r="L59">
        <f t="shared" si="11"/>
        <v>7</v>
      </c>
      <c r="M59">
        <f t="shared" si="11"/>
        <v>54</v>
      </c>
    </row>
    <row r="60" spans="1:13" customFormat="1" ht="14.4" x14ac:dyDescent="0.3">
      <c r="A60" t="s">
        <v>95</v>
      </c>
      <c r="B60">
        <f t="shared" si="11"/>
        <v>0</v>
      </c>
      <c r="C60">
        <f t="shared" si="11"/>
        <v>0</v>
      </c>
      <c r="D60">
        <f t="shared" si="11"/>
        <v>0</v>
      </c>
      <c r="E60">
        <f t="shared" si="11"/>
        <v>0</v>
      </c>
      <c r="F60">
        <f t="shared" si="11"/>
        <v>0</v>
      </c>
      <c r="G60">
        <f t="shared" si="11"/>
        <v>0</v>
      </c>
      <c r="H60">
        <f t="shared" si="11"/>
        <v>0</v>
      </c>
      <c r="I60">
        <f t="shared" si="11"/>
        <v>0</v>
      </c>
      <c r="J60">
        <f t="shared" si="11"/>
        <v>0</v>
      </c>
      <c r="K60">
        <f t="shared" si="11"/>
        <v>0</v>
      </c>
      <c r="L60">
        <f t="shared" si="11"/>
        <v>0</v>
      </c>
      <c r="M60">
        <f t="shared" si="11"/>
        <v>0</v>
      </c>
    </row>
    <row r="61" spans="1:13" customFormat="1" ht="14.4" x14ac:dyDescent="0.3">
      <c r="A61" t="s">
        <v>96</v>
      </c>
      <c r="B61">
        <f t="shared" si="11"/>
        <v>0</v>
      </c>
      <c r="C61">
        <f t="shared" si="11"/>
        <v>0</v>
      </c>
      <c r="D61">
        <f t="shared" si="11"/>
        <v>0</v>
      </c>
      <c r="E61">
        <f t="shared" si="11"/>
        <v>0</v>
      </c>
      <c r="F61">
        <f t="shared" si="11"/>
        <v>8</v>
      </c>
      <c r="G61">
        <f t="shared" si="11"/>
        <v>71</v>
      </c>
      <c r="H61">
        <f t="shared" si="11"/>
        <v>20</v>
      </c>
      <c r="I61">
        <f t="shared" si="11"/>
        <v>91</v>
      </c>
      <c r="J61">
        <f t="shared" si="11"/>
        <v>8</v>
      </c>
      <c r="K61">
        <f t="shared" si="11"/>
        <v>82</v>
      </c>
      <c r="L61">
        <f t="shared" si="11"/>
        <v>14</v>
      </c>
      <c r="M61">
        <f t="shared" si="11"/>
        <v>96</v>
      </c>
    </row>
    <row r="62" spans="1:13" customFormat="1" ht="14.4" x14ac:dyDescent="0.3">
      <c r="A62" t="s">
        <v>106</v>
      </c>
      <c r="B62">
        <f t="shared" si="11"/>
        <v>2</v>
      </c>
      <c r="C62">
        <f t="shared" si="11"/>
        <v>1</v>
      </c>
      <c r="D62">
        <f t="shared" si="11"/>
        <v>4</v>
      </c>
      <c r="E62">
        <f t="shared" si="11"/>
        <v>5</v>
      </c>
      <c r="F62">
        <f t="shared" si="11"/>
        <v>9</v>
      </c>
      <c r="G62">
        <f t="shared" si="11"/>
        <v>93</v>
      </c>
      <c r="H62">
        <f t="shared" si="11"/>
        <v>22</v>
      </c>
      <c r="I62">
        <f t="shared" si="11"/>
        <v>115</v>
      </c>
      <c r="J62">
        <f t="shared" si="11"/>
        <v>28</v>
      </c>
      <c r="K62">
        <f t="shared" si="11"/>
        <v>157</v>
      </c>
      <c r="L62">
        <f t="shared" si="11"/>
        <v>34</v>
      </c>
      <c r="M62">
        <f t="shared" si="11"/>
        <v>191</v>
      </c>
    </row>
    <row r="63" spans="1:13" customFormat="1" ht="14.4" x14ac:dyDescent="0.3">
      <c r="A63" t="s">
        <v>9</v>
      </c>
      <c r="B63">
        <f>SUM(B52:B62)</f>
        <v>2</v>
      </c>
      <c r="C63">
        <f t="shared" ref="C63:M63" si="12">SUM(C52:C62)</f>
        <v>1</v>
      </c>
      <c r="D63">
        <f t="shared" si="12"/>
        <v>4</v>
      </c>
      <c r="E63">
        <f t="shared" si="12"/>
        <v>5</v>
      </c>
      <c r="F63">
        <f t="shared" si="12"/>
        <v>36</v>
      </c>
      <c r="G63">
        <f t="shared" si="12"/>
        <v>346</v>
      </c>
      <c r="H63">
        <f t="shared" si="12"/>
        <v>94</v>
      </c>
      <c r="I63">
        <f t="shared" si="12"/>
        <v>440</v>
      </c>
      <c r="J63">
        <f t="shared" si="12"/>
        <v>71</v>
      </c>
      <c r="K63">
        <f t="shared" si="12"/>
        <v>463</v>
      </c>
      <c r="L63">
        <f t="shared" si="12"/>
        <v>96</v>
      </c>
      <c r="M63">
        <f t="shared" si="12"/>
        <v>559</v>
      </c>
    </row>
    <row r="64" spans="1:13" customFormat="1" ht="14.4" x14ac:dyDescent="0.3"/>
    <row r="65" customFormat="1" ht="14.4" x14ac:dyDescent="0.3"/>
    <row r="66" customFormat="1" ht="14.4" x14ac:dyDescent="0.3"/>
    <row r="67" customFormat="1" ht="14.4" x14ac:dyDescent="0.3"/>
    <row r="68" customFormat="1" ht="14.4" x14ac:dyDescent="0.3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61490-FBF5-4797-80C6-AAA7DFDF6FB3}">
  <dimension ref="A1:F53"/>
  <sheetViews>
    <sheetView workbookViewId="0">
      <selection activeCell="A2" sqref="A2:XFD53"/>
    </sheetView>
  </sheetViews>
  <sheetFormatPr baseColWidth="10" defaultColWidth="11.44140625" defaultRowHeight="14.4" x14ac:dyDescent="0.3"/>
  <cols>
    <col min="1" max="1" width="8.6640625" customWidth="1"/>
    <col min="2" max="2" width="44.33203125" customWidth="1"/>
    <col min="3" max="3" width="12.88671875" customWidth="1"/>
    <col min="4" max="4" width="13.21875" customWidth="1"/>
    <col min="5" max="5" width="14.21875" customWidth="1"/>
    <col min="6" max="6" width="8.6640625" customWidth="1"/>
  </cols>
  <sheetData>
    <row r="1" spans="1:6" x14ac:dyDescent="0.3">
      <c r="A1" t="s">
        <v>165</v>
      </c>
    </row>
    <row r="2" spans="1:6" ht="24" customHeight="1" x14ac:dyDescent="0.3">
      <c r="A2" t="s">
        <v>107</v>
      </c>
    </row>
    <row r="3" spans="1:6" ht="24" customHeight="1" x14ac:dyDescent="0.3">
      <c r="A3" t="s">
        <v>143</v>
      </c>
    </row>
    <row r="6" spans="1:6" ht="30" customHeight="1" x14ac:dyDescent="0.3">
      <c r="C6" t="s">
        <v>108</v>
      </c>
      <c r="F6" t="s">
        <v>109</v>
      </c>
    </row>
    <row r="7" spans="1:6" ht="30" customHeight="1" x14ac:dyDescent="0.3">
      <c r="A7" t="s">
        <v>103</v>
      </c>
      <c r="B7" t="s">
        <v>110</v>
      </c>
      <c r="C7" t="s">
        <v>111</v>
      </c>
      <c r="D7" t="s">
        <v>112</v>
      </c>
      <c r="E7" t="s">
        <v>113</v>
      </c>
    </row>
    <row r="8" spans="1:6" ht="30" customHeight="1" x14ac:dyDescent="0.3">
      <c r="A8">
        <v>1</v>
      </c>
      <c r="B8" t="s">
        <v>114</v>
      </c>
      <c r="C8">
        <v>0</v>
      </c>
      <c r="D8">
        <v>0</v>
      </c>
      <c r="E8">
        <v>0</v>
      </c>
      <c r="F8">
        <f t="shared" ref="F8:F13" si="0">SUM(C8:E8)</f>
        <v>0</v>
      </c>
    </row>
    <row r="9" spans="1:6" ht="30" customHeight="1" x14ac:dyDescent="0.3">
      <c r="A9">
        <v>2</v>
      </c>
      <c r="B9" t="s">
        <v>115</v>
      </c>
      <c r="C9">
        <v>0</v>
      </c>
      <c r="D9">
        <v>0</v>
      </c>
      <c r="E9">
        <v>0</v>
      </c>
      <c r="F9">
        <f t="shared" si="0"/>
        <v>0</v>
      </c>
    </row>
    <row r="10" spans="1:6" ht="30" customHeight="1" x14ac:dyDescent="0.3">
      <c r="A10">
        <v>3</v>
      </c>
      <c r="B10" t="s">
        <v>116</v>
      </c>
      <c r="C10">
        <v>0</v>
      </c>
      <c r="D10">
        <v>0</v>
      </c>
      <c r="E10">
        <v>0</v>
      </c>
      <c r="F10">
        <f t="shared" si="0"/>
        <v>0</v>
      </c>
    </row>
    <row r="11" spans="1:6" ht="30" customHeight="1" x14ac:dyDescent="0.3">
      <c r="A11">
        <v>4</v>
      </c>
      <c r="B11" t="s">
        <v>117</v>
      </c>
      <c r="C11">
        <v>0</v>
      </c>
      <c r="D11">
        <v>0</v>
      </c>
      <c r="E11">
        <v>0</v>
      </c>
      <c r="F11">
        <f t="shared" si="0"/>
        <v>0</v>
      </c>
    </row>
    <row r="12" spans="1:6" ht="30" customHeight="1" x14ac:dyDescent="0.3">
      <c r="A12">
        <v>5</v>
      </c>
      <c r="B12" t="s">
        <v>118</v>
      </c>
      <c r="C12">
        <v>0</v>
      </c>
      <c r="D12">
        <v>0</v>
      </c>
      <c r="E12">
        <v>0</v>
      </c>
      <c r="F12">
        <f t="shared" si="0"/>
        <v>0</v>
      </c>
    </row>
    <row r="13" spans="1:6" ht="30" customHeight="1" x14ac:dyDescent="0.3">
      <c r="A13">
        <v>6</v>
      </c>
      <c r="B13" t="s">
        <v>119</v>
      </c>
      <c r="C13">
        <v>8</v>
      </c>
      <c r="D13">
        <v>64</v>
      </c>
      <c r="E13">
        <v>11</v>
      </c>
      <c r="F13">
        <f t="shared" si="0"/>
        <v>83</v>
      </c>
    </row>
    <row r="15" spans="1:6" x14ac:dyDescent="0.3">
      <c r="A15" t="s">
        <v>120</v>
      </c>
    </row>
    <row r="16" spans="1:6" x14ac:dyDescent="0.3">
      <c r="C16" t="s">
        <v>108</v>
      </c>
      <c r="F16" t="s">
        <v>39</v>
      </c>
    </row>
    <row r="17" spans="1:6" x14ac:dyDescent="0.3">
      <c r="A17" t="s">
        <v>103</v>
      </c>
      <c r="B17" t="s">
        <v>110</v>
      </c>
      <c r="C17" t="s">
        <v>111</v>
      </c>
      <c r="D17" t="s">
        <v>112</v>
      </c>
      <c r="E17" t="s">
        <v>113</v>
      </c>
    </row>
    <row r="18" spans="1:6" x14ac:dyDescent="0.3">
      <c r="A18">
        <v>1</v>
      </c>
      <c r="B18" t="s">
        <v>121</v>
      </c>
      <c r="C18">
        <v>13</v>
      </c>
      <c r="D18">
        <v>21</v>
      </c>
      <c r="E18">
        <v>29</v>
      </c>
      <c r="F18">
        <f t="shared" ref="F18:F25" si="1">SUM(C18:E18)</f>
        <v>63</v>
      </c>
    </row>
    <row r="19" spans="1:6" x14ac:dyDescent="0.3">
      <c r="A19">
        <v>2</v>
      </c>
      <c r="B19" t="s">
        <v>122</v>
      </c>
      <c r="C19">
        <v>13</v>
      </c>
      <c r="D19">
        <v>21</v>
      </c>
      <c r="E19">
        <v>29</v>
      </c>
      <c r="F19">
        <f t="shared" si="1"/>
        <v>63</v>
      </c>
    </row>
    <row r="20" spans="1:6" x14ac:dyDescent="0.3">
      <c r="A20">
        <v>3</v>
      </c>
      <c r="B20" t="s">
        <v>123</v>
      </c>
      <c r="C20">
        <v>13</v>
      </c>
      <c r="D20">
        <v>21</v>
      </c>
      <c r="E20">
        <v>29</v>
      </c>
      <c r="F20">
        <f t="shared" si="1"/>
        <v>63</v>
      </c>
    </row>
    <row r="21" spans="1:6" x14ac:dyDescent="0.3">
      <c r="A21">
        <v>4</v>
      </c>
      <c r="B21" t="s">
        <v>124</v>
      </c>
      <c r="C21">
        <v>13</v>
      </c>
      <c r="D21">
        <v>21</v>
      </c>
      <c r="E21">
        <v>29</v>
      </c>
      <c r="F21">
        <f t="shared" si="1"/>
        <v>63</v>
      </c>
    </row>
    <row r="22" spans="1:6" x14ac:dyDescent="0.3">
      <c r="A22">
        <v>5</v>
      </c>
      <c r="B22" t="s">
        <v>125</v>
      </c>
      <c r="C22">
        <v>9</v>
      </c>
      <c r="D22">
        <v>8</v>
      </c>
      <c r="E22">
        <v>11</v>
      </c>
      <c r="F22">
        <f t="shared" si="1"/>
        <v>28</v>
      </c>
    </row>
    <row r="23" spans="1:6" x14ac:dyDescent="0.3">
      <c r="A23">
        <v>6</v>
      </c>
      <c r="B23" t="s">
        <v>126</v>
      </c>
      <c r="C23">
        <v>5</v>
      </c>
      <c r="D23">
        <v>8</v>
      </c>
      <c r="E23">
        <v>11</v>
      </c>
      <c r="F23">
        <f t="shared" si="1"/>
        <v>24</v>
      </c>
    </row>
    <row r="24" spans="1:6" x14ac:dyDescent="0.3">
      <c r="A24">
        <v>7</v>
      </c>
      <c r="B24" t="s">
        <v>127</v>
      </c>
      <c r="C24">
        <v>1372.5</v>
      </c>
      <c r="D24">
        <v>1544.2</v>
      </c>
      <c r="E24">
        <v>2113.5</v>
      </c>
      <c r="F24">
        <f t="shared" si="1"/>
        <v>5030.2</v>
      </c>
    </row>
    <row r="25" spans="1:6" x14ac:dyDescent="0.3">
      <c r="A25">
        <v>8</v>
      </c>
      <c r="B25" t="s">
        <v>128</v>
      </c>
      <c r="C25">
        <v>8</v>
      </c>
      <c r="D25">
        <v>13</v>
      </c>
      <c r="E25">
        <v>18</v>
      </c>
      <c r="F25">
        <f t="shared" si="1"/>
        <v>39</v>
      </c>
    </row>
    <row r="28" spans="1:6" x14ac:dyDescent="0.3">
      <c r="A28" t="s">
        <v>129</v>
      </c>
    </row>
    <row r="30" spans="1:6" ht="24.9" customHeight="1" x14ac:dyDescent="0.3">
      <c r="C30" t="s">
        <v>130</v>
      </c>
    </row>
    <row r="31" spans="1:6" ht="24.9" customHeight="1" x14ac:dyDescent="0.3">
      <c r="A31" t="s">
        <v>103</v>
      </c>
      <c r="B31" t="s">
        <v>110</v>
      </c>
      <c r="C31" t="s">
        <v>131</v>
      </c>
      <c r="D31" t="s">
        <v>132</v>
      </c>
      <c r="E31" t="s">
        <v>39</v>
      </c>
    </row>
    <row r="32" spans="1:6" ht="24.9" customHeight="1" x14ac:dyDescent="0.3">
      <c r="A32">
        <v>1</v>
      </c>
      <c r="B32" t="s">
        <v>133</v>
      </c>
      <c r="C32">
        <v>22</v>
      </c>
      <c r="D32">
        <v>136</v>
      </c>
      <c r="E32">
        <v>158</v>
      </c>
    </row>
    <row r="33" spans="1:5" ht="24.9" customHeight="1" x14ac:dyDescent="0.3">
      <c r="A33">
        <v>2</v>
      </c>
      <c r="B33" t="s">
        <v>134</v>
      </c>
      <c r="C33">
        <v>23</v>
      </c>
      <c r="D33">
        <v>136</v>
      </c>
      <c r="E33">
        <v>159</v>
      </c>
    </row>
    <row r="34" spans="1:5" ht="24.9" customHeight="1" x14ac:dyDescent="0.3">
      <c r="A34">
        <v>3</v>
      </c>
      <c r="B34" t="s">
        <v>135</v>
      </c>
      <c r="C34">
        <v>24</v>
      </c>
      <c r="D34">
        <v>135</v>
      </c>
      <c r="E34">
        <v>159</v>
      </c>
    </row>
    <row r="35" spans="1:5" ht="24.9" customHeight="1" x14ac:dyDescent="0.3">
      <c r="A35">
        <v>4</v>
      </c>
      <c r="B35" t="s">
        <v>136</v>
      </c>
      <c r="C35">
        <v>4</v>
      </c>
      <c r="D35">
        <v>4</v>
      </c>
      <c r="E35">
        <v>8</v>
      </c>
    </row>
    <row r="36" spans="1:5" ht="24.9" customHeight="1" x14ac:dyDescent="0.3">
      <c r="A36">
        <v>5</v>
      </c>
      <c r="B36" t="s">
        <v>137</v>
      </c>
      <c r="C36">
        <v>24</v>
      </c>
      <c r="D36">
        <v>142</v>
      </c>
      <c r="E36">
        <v>166</v>
      </c>
    </row>
    <row r="37" spans="1:5" ht="24.9" customHeight="1" x14ac:dyDescent="0.3">
      <c r="A37">
        <v>6</v>
      </c>
      <c r="B37" t="s">
        <v>138</v>
      </c>
      <c r="C37">
        <v>2</v>
      </c>
      <c r="E37">
        <v>2</v>
      </c>
    </row>
    <row r="38" spans="1:5" ht="24.9" customHeight="1" x14ac:dyDescent="0.3">
      <c r="A38">
        <v>7</v>
      </c>
      <c r="B38" t="s">
        <v>139</v>
      </c>
      <c r="C38">
        <v>6516.81</v>
      </c>
      <c r="D38">
        <v>20263.14</v>
      </c>
      <c r="E38">
        <v>26779.95</v>
      </c>
    </row>
    <row r="39" spans="1:5" ht="24.9" customHeight="1" x14ac:dyDescent="0.3">
      <c r="A39">
        <v>8</v>
      </c>
      <c r="B39" t="s">
        <v>140</v>
      </c>
      <c r="C39">
        <v>2234063.5</v>
      </c>
      <c r="D39">
        <v>7889991.5700000003</v>
      </c>
      <c r="E39">
        <v>10124055.07</v>
      </c>
    </row>
    <row r="40" spans="1:5" ht="24.9" customHeight="1" x14ac:dyDescent="0.3">
      <c r="A40">
        <v>9</v>
      </c>
      <c r="B40" t="s">
        <v>141</v>
      </c>
      <c r="C40">
        <v>0</v>
      </c>
      <c r="E40">
        <v>0</v>
      </c>
    </row>
    <row r="41" spans="1:5" ht="24.9" customHeight="1" x14ac:dyDescent="0.3">
      <c r="A41">
        <v>10</v>
      </c>
      <c r="B41" t="s">
        <v>142</v>
      </c>
      <c r="C41">
        <v>0</v>
      </c>
      <c r="E41">
        <v>0</v>
      </c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</sheetData>
  <printOptions horizontalCentered="1"/>
  <pageMargins left="0" right="0" top="0.74803149606299213" bottom="0.74803149606299213" header="0.31496062992125984" footer="0.31496062992125984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634C3-C44F-452E-96E3-E857AD5B03CF}">
  <dimension ref="A3:Z12"/>
  <sheetViews>
    <sheetView workbookViewId="0">
      <selection activeCell="A4" sqref="A4:XFD15"/>
    </sheetView>
  </sheetViews>
  <sheetFormatPr baseColWidth="10" defaultColWidth="11.5546875" defaultRowHeight="14.4" x14ac:dyDescent="0.3"/>
  <cols>
    <col min="1" max="1" width="5.6640625" customWidth="1"/>
    <col min="2" max="2" width="15.33203125" customWidth="1"/>
    <col min="7" max="7" width="15.109375" customWidth="1"/>
    <col min="9" max="9" width="17.44140625" customWidth="1"/>
  </cols>
  <sheetData>
    <row r="3" spans="1:26" ht="18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">
      <c r="A4" t="s">
        <v>165</v>
      </c>
    </row>
    <row r="5" spans="1:26" x14ac:dyDescent="0.3">
      <c r="A5" t="s">
        <v>144</v>
      </c>
    </row>
    <row r="6" spans="1:26" x14ac:dyDescent="0.3">
      <c r="A6" t="s">
        <v>162</v>
      </c>
    </row>
    <row r="7" spans="1:26" x14ac:dyDescent="0.3">
      <c r="B7" t="s">
        <v>163</v>
      </c>
    </row>
    <row r="8" spans="1:26" ht="42.6" customHeight="1" x14ac:dyDescent="0.3">
      <c r="B8" t="s">
        <v>145</v>
      </c>
      <c r="C8" t="s">
        <v>86</v>
      </c>
      <c r="D8" t="s">
        <v>59</v>
      </c>
      <c r="E8" t="s">
        <v>60</v>
      </c>
      <c r="F8" t="s">
        <v>146</v>
      </c>
      <c r="G8" t="s">
        <v>147</v>
      </c>
      <c r="H8" t="s">
        <v>59</v>
      </c>
      <c r="I8" t="s">
        <v>60</v>
      </c>
      <c r="J8" t="s">
        <v>146</v>
      </c>
      <c r="K8" t="s">
        <v>148</v>
      </c>
      <c r="L8" t="s">
        <v>59</v>
      </c>
      <c r="M8" t="s">
        <v>60</v>
      </c>
      <c r="N8" t="s">
        <v>146</v>
      </c>
      <c r="O8" t="s">
        <v>149</v>
      </c>
      <c r="P8" t="s">
        <v>59</v>
      </c>
      <c r="Q8" t="s">
        <v>60</v>
      </c>
      <c r="R8" t="s">
        <v>146</v>
      </c>
      <c r="S8" t="s">
        <v>150</v>
      </c>
      <c r="T8" t="s">
        <v>59</v>
      </c>
      <c r="U8" t="s">
        <v>60</v>
      </c>
      <c r="V8" t="s">
        <v>146</v>
      </c>
      <c r="W8" t="s">
        <v>151</v>
      </c>
      <c r="X8" t="s">
        <v>59</v>
      </c>
      <c r="Y8" t="s">
        <v>60</v>
      </c>
      <c r="Z8" t="s">
        <v>146</v>
      </c>
    </row>
    <row r="9" spans="1:26" x14ac:dyDescent="0.3">
      <c r="A9">
        <v>1</v>
      </c>
      <c r="B9" t="s">
        <v>40</v>
      </c>
      <c r="G9">
        <v>2</v>
      </c>
      <c r="H9">
        <v>2</v>
      </c>
      <c r="I9">
        <v>1</v>
      </c>
      <c r="R9">
        <v>0</v>
      </c>
    </row>
    <row r="10" spans="1:26" x14ac:dyDescent="0.3">
      <c r="A10">
        <v>2</v>
      </c>
      <c r="B10" t="s">
        <v>164</v>
      </c>
      <c r="C10">
        <v>11</v>
      </c>
      <c r="D10">
        <v>28</v>
      </c>
      <c r="E10">
        <v>8</v>
      </c>
      <c r="F10">
        <v>36</v>
      </c>
      <c r="G10">
        <v>2</v>
      </c>
      <c r="H10">
        <v>3</v>
      </c>
      <c r="I10">
        <v>1</v>
      </c>
      <c r="R10">
        <v>0</v>
      </c>
    </row>
    <row r="11" spans="1:26" x14ac:dyDescent="0.3">
      <c r="A11">
        <v>3</v>
      </c>
      <c r="B11" t="s">
        <v>42</v>
      </c>
      <c r="G11">
        <v>3</v>
      </c>
      <c r="H11">
        <v>5</v>
      </c>
      <c r="I11">
        <v>3</v>
      </c>
      <c r="J11">
        <v>6</v>
      </c>
      <c r="R11">
        <v>0</v>
      </c>
    </row>
    <row r="12" spans="1:26" x14ac:dyDescent="0.3">
      <c r="B12" t="s">
        <v>9</v>
      </c>
      <c r="C12">
        <f>SUM(C9:C11)</f>
        <v>11</v>
      </c>
      <c r="D12">
        <f t="shared" ref="D12:Z12" si="0">SUM(D9:D11)</f>
        <v>28</v>
      </c>
      <c r="E12">
        <f t="shared" si="0"/>
        <v>8</v>
      </c>
      <c r="F12">
        <f t="shared" si="0"/>
        <v>36</v>
      </c>
      <c r="G12">
        <f t="shared" si="0"/>
        <v>7</v>
      </c>
      <c r="H12">
        <f t="shared" si="0"/>
        <v>10</v>
      </c>
      <c r="I12">
        <f t="shared" si="0"/>
        <v>5</v>
      </c>
      <c r="J12">
        <f t="shared" si="0"/>
        <v>6</v>
      </c>
      <c r="K12">
        <f t="shared" si="0"/>
        <v>0</v>
      </c>
      <c r="L12">
        <f t="shared" si="0"/>
        <v>0</v>
      </c>
      <c r="M12">
        <f t="shared" si="0"/>
        <v>0</v>
      </c>
      <c r="N12">
        <f t="shared" si="0"/>
        <v>0</v>
      </c>
      <c r="O12">
        <f t="shared" si="0"/>
        <v>0</v>
      </c>
      <c r="P12">
        <f t="shared" si="0"/>
        <v>0</v>
      </c>
      <c r="Q12">
        <f t="shared" si="0"/>
        <v>0</v>
      </c>
      <c r="R12">
        <f t="shared" si="0"/>
        <v>0</v>
      </c>
      <c r="S12">
        <f t="shared" si="0"/>
        <v>0</v>
      </c>
      <c r="T12">
        <f t="shared" si="0"/>
        <v>0</v>
      </c>
      <c r="U12">
        <f t="shared" si="0"/>
        <v>0</v>
      </c>
      <c r="V12">
        <f t="shared" si="0"/>
        <v>0</v>
      </c>
      <c r="W12">
        <f t="shared" si="0"/>
        <v>0</v>
      </c>
      <c r="X12">
        <f t="shared" si="0"/>
        <v>0</v>
      </c>
      <c r="Y12">
        <f t="shared" si="0"/>
        <v>0</v>
      </c>
      <c r="Z12">
        <f t="shared" si="0"/>
        <v>0</v>
      </c>
    </row>
  </sheetData>
  <mergeCells count="1">
    <mergeCell ref="A3:Z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B1E52-C382-4949-8FBE-54D74A7EBDBF}">
  <dimension ref="A3:I13"/>
  <sheetViews>
    <sheetView tabSelected="1" workbookViewId="0">
      <selection activeCell="D19" sqref="D19"/>
    </sheetView>
  </sheetViews>
  <sheetFormatPr baseColWidth="10" defaultColWidth="11.5546875" defaultRowHeight="14.4" x14ac:dyDescent="0.3"/>
  <cols>
    <col min="2" max="2" width="14.88671875" bestFit="1" customWidth="1"/>
    <col min="3" max="3" width="33.77734375" customWidth="1"/>
    <col min="4" max="4" width="20.88671875" customWidth="1"/>
    <col min="6" max="6" width="15.109375" customWidth="1"/>
    <col min="7" max="7" width="31.109375" customWidth="1"/>
    <col min="8" max="8" width="18.109375" customWidth="1"/>
    <col min="9" max="9" width="14.44140625" customWidth="1"/>
  </cols>
  <sheetData>
    <row r="3" spans="1:9" x14ac:dyDescent="0.3">
      <c r="A3" t="s">
        <v>165</v>
      </c>
    </row>
    <row r="5" spans="1:9" x14ac:dyDescent="0.3">
      <c r="A5" t="s">
        <v>152</v>
      </c>
    </row>
    <row r="6" spans="1:9" x14ac:dyDescent="0.3">
      <c r="A6" t="s">
        <v>153</v>
      </c>
    </row>
    <row r="7" spans="1:9" ht="13.2" customHeight="1" x14ac:dyDescent="0.3"/>
    <row r="8" spans="1:9" x14ac:dyDescent="0.3">
      <c r="B8" t="s">
        <v>161</v>
      </c>
    </row>
    <row r="9" spans="1:9" x14ac:dyDescent="0.3">
      <c r="B9" t="s">
        <v>145</v>
      </c>
      <c r="C9" t="s">
        <v>154</v>
      </c>
      <c r="D9" t="s">
        <v>155</v>
      </c>
      <c r="E9" t="s">
        <v>156</v>
      </c>
      <c r="F9" t="s">
        <v>157</v>
      </c>
      <c r="G9" t="s">
        <v>158</v>
      </c>
      <c r="H9" t="s">
        <v>159</v>
      </c>
      <c r="I9" t="s">
        <v>160</v>
      </c>
    </row>
    <row r="10" spans="1:9" x14ac:dyDescent="0.3">
      <c r="B10" t="s">
        <v>40</v>
      </c>
      <c r="E10">
        <v>53.5</v>
      </c>
      <c r="F10">
        <v>41</v>
      </c>
      <c r="I10">
        <v>82803</v>
      </c>
    </row>
    <row r="11" spans="1:9" x14ac:dyDescent="0.3">
      <c r="B11" t="s">
        <v>164</v>
      </c>
      <c r="E11">
        <v>73</v>
      </c>
      <c r="F11">
        <v>36.5</v>
      </c>
      <c r="I11">
        <v>778</v>
      </c>
    </row>
    <row r="12" spans="1:9" x14ac:dyDescent="0.3">
      <c r="B12" t="s">
        <v>42</v>
      </c>
      <c r="E12">
        <v>90</v>
      </c>
      <c r="F12">
        <v>52</v>
      </c>
      <c r="I12">
        <v>106232</v>
      </c>
    </row>
    <row r="13" spans="1:9" x14ac:dyDescent="0.3">
      <c r="B13" t="s">
        <v>9</v>
      </c>
      <c r="E13">
        <f>SUM(E10:E12)</f>
        <v>216.5</v>
      </c>
      <c r="F13">
        <f>SUM(F10:F12)</f>
        <v>129.5</v>
      </c>
      <c r="H13">
        <f>SUM(H10:H12)</f>
        <v>0</v>
      </c>
      <c r="I13">
        <f>SUM(I10:I12)</f>
        <v>189813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PRODUCCION</vt:lpstr>
      <vt:lpstr>MIP</vt:lpstr>
      <vt:lpstr>COSECHA</vt:lpstr>
      <vt:lpstr>POSCOSECHA</vt:lpstr>
      <vt:lpstr>EXTENSIÓN</vt:lpstr>
      <vt:lpstr>CAPACITACION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freddy  cruz</cp:lastModifiedBy>
  <dcterms:created xsi:type="dcterms:W3CDTF">2025-04-02T14:01:01Z</dcterms:created>
  <dcterms:modified xsi:type="dcterms:W3CDTF">2025-04-04T15:46:28Z</dcterms:modified>
</cp:coreProperties>
</file>