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5\INFORMES DE EJECUCION AÑO 2025\INFORME DE EJECUCION MARZO 2025\"/>
    </mc:Choice>
  </mc:AlternateContent>
  <xr:revisionPtr revIDLastSave="0" documentId="13_ncr:1_{627EDEFC-E1F8-47BD-80EB-06D8BA2DC6DF}" xr6:coauthVersionLast="47" xr6:coauthVersionMax="47" xr10:uidLastSave="{00000000-0000-0000-0000-000000000000}"/>
  <bookViews>
    <workbookView xWindow="-108" yWindow="-108" windowWidth="23256" windowHeight="12456" xr2:uid="{BB27EFFD-DA32-41ED-A134-914C48BFACB1}"/>
  </bookViews>
  <sheets>
    <sheet name="PRODUCCIÓN" sheetId="1" r:id="rId1"/>
    <sheet name="MIP" sheetId="2" r:id="rId2"/>
    <sheet name="COSECHA" sheetId="3" r:id="rId3"/>
    <sheet name="POSCOSECHA" sheetId="4" r:id="rId4"/>
    <sheet name="EXTENSIÓN" sheetId="5" r:id="rId5"/>
    <sheet name="CAPACITACION" sheetId="6" r:id="rId6"/>
    <sheet name="M&amp;C" sheetId="7" r:id="rId7"/>
    <sheet name="Des. Rural" sheetId="8" r:id="rId8"/>
    <sheet name="Des.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9" l="1"/>
  <c r="E61" i="9"/>
  <c r="R20" i="8"/>
  <c r="E37" i="7"/>
  <c r="E36" i="7"/>
  <c r="E35" i="7"/>
  <c r="E34" i="7"/>
  <c r="E33" i="7"/>
  <c r="E32" i="7"/>
  <c r="E31" i="7"/>
  <c r="E30" i="7"/>
  <c r="E29" i="7"/>
  <c r="E28" i="7"/>
  <c r="M20" i="6" l="1"/>
  <c r="L20" i="6"/>
  <c r="K20" i="6"/>
  <c r="J20" i="6"/>
  <c r="I20" i="6"/>
  <c r="H20" i="6"/>
  <c r="G20" i="6"/>
  <c r="F20" i="6"/>
  <c r="E20" i="6"/>
  <c r="D20" i="6"/>
  <c r="C20" i="6"/>
  <c r="B20" i="6"/>
  <c r="E19" i="6"/>
  <c r="AL18" i="5" l="1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M18" i="6"/>
  <c r="I18" i="6"/>
  <c r="E18" i="6"/>
  <c r="M17" i="6"/>
  <c r="I17" i="6"/>
  <c r="E17" i="6"/>
  <c r="M16" i="6"/>
  <c r="I16" i="6"/>
  <c r="E16" i="6"/>
  <c r="M15" i="6"/>
  <c r="I15" i="6"/>
  <c r="E15" i="6"/>
  <c r="M14" i="6"/>
  <c r="I14" i="6"/>
  <c r="E14" i="6"/>
  <c r="M13" i="6"/>
  <c r="I13" i="6"/>
  <c r="E13" i="6"/>
  <c r="M12" i="6"/>
  <c r="I12" i="6"/>
  <c r="E12" i="6"/>
  <c r="M11" i="6"/>
  <c r="I11" i="6"/>
  <c r="E11" i="6"/>
  <c r="M10" i="6"/>
  <c r="I10" i="6"/>
  <c r="E10" i="6"/>
  <c r="M9" i="6"/>
  <c r="I9" i="6"/>
  <c r="E9" i="6"/>
  <c r="G20" i="4" l="1"/>
  <c r="F20" i="4"/>
  <c r="D20" i="4"/>
  <c r="C20" i="4"/>
  <c r="H19" i="4"/>
  <c r="H18" i="4"/>
  <c r="H17" i="4"/>
  <c r="H16" i="4"/>
  <c r="H15" i="4"/>
  <c r="H14" i="4"/>
  <c r="H13" i="4"/>
  <c r="H12" i="4"/>
  <c r="P18" i="3"/>
  <c r="O18" i="3"/>
  <c r="R18" i="3" s="1"/>
  <c r="N18" i="3"/>
  <c r="M18" i="3"/>
  <c r="L18" i="3"/>
  <c r="K18" i="3"/>
  <c r="J18" i="3"/>
  <c r="I18" i="3"/>
  <c r="G18" i="3"/>
  <c r="F18" i="3"/>
  <c r="D18" i="3"/>
  <c r="E18" i="3" s="1"/>
  <c r="C18" i="3"/>
  <c r="R17" i="3"/>
  <c r="H17" i="3"/>
  <c r="E17" i="3"/>
  <c r="R16" i="3"/>
  <c r="E16" i="3"/>
  <c r="R15" i="3"/>
  <c r="H15" i="3"/>
  <c r="E15" i="3"/>
  <c r="R14" i="3"/>
  <c r="H14" i="3"/>
  <c r="E14" i="3"/>
  <c r="R13" i="3"/>
  <c r="H13" i="3"/>
  <c r="E13" i="3"/>
  <c r="R12" i="3"/>
  <c r="R11" i="3"/>
  <c r="H11" i="3"/>
  <c r="E11" i="3"/>
  <c r="R10" i="3"/>
  <c r="H10" i="3"/>
  <c r="E10" i="3"/>
  <c r="R9" i="3"/>
  <c r="H9" i="3"/>
  <c r="E9" i="3"/>
  <c r="R8" i="3"/>
  <c r="H8" i="3"/>
  <c r="H18" i="3" s="1"/>
  <c r="E8" i="3"/>
  <c r="H20" i="4" l="1"/>
  <c r="F48" i="2"/>
  <c r="E48" i="2"/>
  <c r="D48" i="2"/>
  <c r="C48" i="2"/>
  <c r="G47" i="2"/>
  <c r="G46" i="2"/>
  <c r="G45" i="2"/>
  <c r="G44" i="2"/>
  <c r="G43" i="2"/>
  <c r="G42" i="2"/>
  <c r="G41" i="2"/>
  <c r="G40" i="2"/>
  <c r="G39" i="2"/>
  <c r="G38" i="2"/>
  <c r="F34" i="2"/>
  <c r="E34" i="2"/>
  <c r="D34" i="2"/>
  <c r="C34" i="2"/>
  <c r="G33" i="2"/>
  <c r="G32" i="2"/>
  <c r="G31" i="2"/>
  <c r="G30" i="2"/>
  <c r="G29" i="2"/>
  <c r="G28" i="2"/>
  <c r="G27" i="2"/>
  <c r="G26" i="2"/>
  <c r="G25" i="2"/>
  <c r="G24" i="2"/>
  <c r="G20" i="2"/>
  <c r="F20" i="2"/>
  <c r="E20" i="2"/>
  <c r="D20" i="2"/>
  <c r="C20" i="2"/>
  <c r="H19" i="2"/>
  <c r="H18" i="2"/>
  <c r="H17" i="2"/>
  <c r="H16" i="2"/>
  <c r="H15" i="2"/>
  <c r="H14" i="2"/>
  <c r="H13" i="2"/>
  <c r="H12" i="2"/>
  <c r="H11" i="2"/>
  <c r="H10" i="2"/>
  <c r="J21" i="1"/>
  <c r="I21" i="1"/>
  <c r="H21" i="1"/>
  <c r="F21" i="1"/>
  <c r="E21" i="1"/>
  <c r="D21" i="1"/>
  <c r="C21" i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K12" i="1"/>
  <c r="G12" i="1"/>
  <c r="K11" i="1"/>
  <c r="G11" i="1"/>
  <c r="H20" i="2" l="1"/>
  <c r="G48" i="2"/>
  <c r="G34" i="2"/>
  <c r="K21" i="1"/>
  <c r="G21" i="1"/>
</calcChain>
</file>

<file path=xl/sharedStrings.xml><?xml version="1.0" encoding="utf-8"?>
<sst xmlns="http://schemas.openxmlformats.org/spreadsheetml/2006/main" count="396" uniqueCount="194">
  <si>
    <t>INFORME DE EJECUCIÓN</t>
  </si>
  <si>
    <t xml:space="preserve"> SIEMBRAS DE PLANTAS EN FOMENTO Y RENOVACIÓN DE CAFETALES</t>
  </si>
  <si>
    <t>MARZO, 2025.</t>
  </si>
  <si>
    <t>BENEFICIARIOS</t>
  </si>
  <si>
    <t>PROVINCIALES</t>
  </si>
  <si>
    <t>PLANTAS SEMBRADAS</t>
  </si>
  <si>
    <t>TAREAS FOMENTADAS</t>
  </si>
  <si>
    <t>HOMBRE</t>
  </si>
  <si>
    <t>MUJER</t>
  </si>
  <si>
    <t>TOTALES</t>
  </si>
  <si>
    <t>TAREAS RENOVADAS</t>
  </si>
  <si>
    <t>AZUA</t>
  </si>
  <si>
    <t xml:space="preserve"> 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</si>
  <si>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</si>
  <si>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</si>
  <si>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</si>
  <si>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</si>
  <si>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</si>
  <si>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</si>
  <si>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</si>
  <si>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</si>
  <si>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</si>
  <si>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 xml:space="preserve">INFORME DE EJECUCIÓN </t>
  </si>
  <si>
    <t>RESUMEN  MANEJO INTERADO DE PLAGAS.</t>
  </si>
  <si>
    <t>TRAMPEO DE BROCA</t>
  </si>
  <si>
    <t>TRAMPAS INSTALADAS</t>
  </si>
  <si>
    <t>FINCAS EN TRAMPEO</t>
  </si>
  <si>
    <t>TAREAS TRAMPEADAS</t>
  </si>
  <si>
    <t>CONTROL QUIMICO DE ROYA</t>
  </si>
  <si>
    <t>FINCAS INTERVENIDAS</t>
  </si>
  <si>
    <t xml:space="preserve">TAREAS </t>
  </si>
  <si>
    <t>CONTROL  DE MALEZAS</t>
  </si>
  <si>
    <t>PRONÓSTICO Y REPORTE DE COSECHA 2024-2025</t>
  </si>
  <si>
    <t>DIRECCION REGIONAL</t>
  </si>
  <si>
    <t>TOTAL AREA EN PRODUCCIÓN (TAS.)</t>
  </si>
  <si>
    <t>PRODUCCIÓN ESPERADA EN QQs.  ORO (PRONÓSTICO)</t>
  </si>
  <si>
    <t>CAFÉ COSECHADO  (QQs.)</t>
  </si>
  <si>
    <t>TOTAL  QQs. COSECHADOS2024-2025</t>
  </si>
  <si>
    <t>PLANTACIÓN VIEJA</t>
  </si>
  <si>
    <t>PLANTACIÓN NUEVA</t>
  </si>
  <si>
    <t>TOTAL</t>
  </si>
  <si>
    <t>AGOSTO</t>
  </si>
  <si>
    <t>SEPT.</t>
  </si>
  <si>
    <t>OCT.</t>
  </si>
  <si>
    <t>NOV.</t>
  </si>
  <si>
    <t>DIC.</t>
  </si>
  <si>
    <t>ENERO</t>
  </si>
  <si>
    <t>FEB.</t>
  </si>
  <si>
    <t>MARZO</t>
  </si>
  <si>
    <t>ABRIL</t>
  </si>
  <si>
    <t>CENTRAL</t>
  </si>
  <si>
    <t>NORCENTRAL</t>
  </si>
  <si>
    <t>NORDESTE</t>
  </si>
  <si>
    <t>NORDESTE (ROBUSTA)</t>
  </si>
  <si>
    <t>NOROESTE</t>
  </si>
  <si>
    <t>NORTE</t>
  </si>
  <si>
    <t>SUR</t>
  </si>
  <si>
    <t>SURESTE</t>
  </si>
  <si>
    <r>
      <t>REGION ESTE</t>
    </r>
    <r>
      <rPr>
        <b/>
        <sz val="11"/>
        <color theme="5" tint="-0.249977111117893"/>
        <rFont val="Aptos Narrow"/>
        <family val="2"/>
        <scheme val="minor"/>
      </rPr>
      <t xml:space="preserve"> (ROBUSTA)</t>
    </r>
  </si>
  <si>
    <t>SUROESTE</t>
  </si>
  <si>
    <t>DIRECCIÓN TÉCNICA</t>
  </si>
  <si>
    <t>DIVISIÓN COSECHA, POSTCOSECHA E INDUSTRIALIZACIÓN DEL CAFÉ</t>
  </si>
  <si>
    <t xml:space="preserve">INFORME DE ACTIVIDADES REALIZADAS CORRESPONIENTES AL MES DE MARZO 2025                                     </t>
  </si>
  <si>
    <t>CUADRO RESUMEN DE: EQUIPOS, MAQUINARIAS E INFRAESTRUCTURAS, INTERVENIDAS PARA EL BENEFICCIADO DEL CAFÉ</t>
  </si>
  <si>
    <t>REGIONALES</t>
  </si>
  <si>
    <t>DESPULPADORA</t>
  </si>
  <si>
    <t>MOLINO</t>
  </si>
  <si>
    <t xml:space="preserve">OTROS </t>
  </si>
  <si>
    <t>H</t>
  </si>
  <si>
    <t>M</t>
  </si>
  <si>
    <t xml:space="preserve">CENTRAL </t>
  </si>
  <si>
    <t>No.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</si>
  <si>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</si>
  <si>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</si>
  <si>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</si>
  <si>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</si>
  <si>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</si>
  <si>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</si>
  <si>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</si>
  <si>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</si>
  <si>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</si>
  <si>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</si>
  <si>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Azua</t>
  </si>
  <si>
    <t>Mes: MARZO 2025</t>
  </si>
  <si>
    <t>DIVISIÓN DE EXTENSIÓN</t>
  </si>
  <si>
    <t xml:space="preserve">OFICINA PROVINCIAL </t>
  </si>
  <si>
    <t>Bahoruco-Independencia</t>
  </si>
  <si>
    <t>Barahona-Pedernales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</si>
  <si>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</si>
  <si>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</si>
  <si>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</si>
  <si>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</si>
  <si>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</si>
  <si>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</si>
  <si>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</si>
  <si>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</si>
  <si>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>CURSOS</t>
  </si>
  <si>
    <t>TALLERES</t>
  </si>
  <si>
    <t>CHARLAS</t>
  </si>
  <si>
    <t>Informe Mensual de las Actividades de Extensión</t>
  </si>
  <si>
    <t>Cede Central</t>
  </si>
  <si>
    <t>DIVISION DE VERIFICACION</t>
  </si>
  <si>
    <t>DETALLE</t>
  </si>
  <si>
    <t>MAR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</si>
  <si>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</si>
  <si>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</si>
  <si>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</si>
  <si>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</si>
  <si>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</si>
  <si>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</si>
  <si>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ACTIVIDADES REALIZADAS MARZO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</si>
  <si>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</si>
  <si>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</si>
  <si>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</si>
  <si>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</si>
  <si>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</si>
  <si>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</si>
  <si>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</si>
  <si>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</si>
  <si>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</si>
  <si>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MARZO - 25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</si>
  <si>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</si>
  <si>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</si>
  <si>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</si>
  <si>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</si>
  <si>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</si>
  <si>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</si>
  <si>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</si>
  <si>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</si>
  <si>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</si>
  <si>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</si>
  <si>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</si>
  <si>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</si>
  <si>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</si>
  <si>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DEPARTAMENTO DE DESARROLLO RURAL</t>
  </si>
  <si>
    <t xml:space="preserve">INFORME MESUAL  DE ACTIVIDADES REALIZADAS </t>
  </si>
  <si>
    <t>MES: MARZO 2025</t>
  </si>
  <si>
    <t>NO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</si>
  <si>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</si>
  <si>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</si>
  <si>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</si>
  <si>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</si>
  <si>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</si>
  <si>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</si>
  <si>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ELIAS PIÑA-SAN JUAN</t>
  </si>
  <si>
    <t>BANI-OCOA</t>
  </si>
  <si>
    <t>SAN CRISTOBAL</t>
  </si>
  <si>
    <t>SANTIAGO-PUERTO PLATA</t>
  </si>
  <si>
    <t>LA VEGA-BONAO</t>
  </si>
  <si>
    <t>VALVERDE-DAJABON</t>
  </si>
  <si>
    <t>MONTE PLATA-SAMANA</t>
  </si>
  <si>
    <t>SEDE CENTRAL</t>
  </si>
  <si>
    <t>Departamento de Desarrollo Rural</t>
  </si>
  <si>
    <t>CONSOLIDADO MENSUAL REHABILITACIÓN DE CAMINOS</t>
  </si>
  <si>
    <t>MES : MARZO     2025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</si>
  <si>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</si>
  <si>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</si>
  <si>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</si>
  <si>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</si>
  <si>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</si>
  <si>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</si>
  <si>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</si>
  <si>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Rancho el Río</t>
  </si>
  <si>
    <t>Carretero</t>
  </si>
  <si>
    <t>Productor Privado</t>
  </si>
  <si>
    <t>La Jagua - Paso Bajito</t>
  </si>
  <si>
    <t>Ayunntamiento</t>
  </si>
  <si>
    <t>VALVERDE-DAJABON-SANTIAGO RODRIGUEZ</t>
  </si>
  <si>
    <t>La Cabirma-Los Toros</t>
  </si>
  <si>
    <t>Ayuntamiento Laguna Salada</t>
  </si>
  <si>
    <t>Ranchete a Paso Largo</t>
  </si>
  <si>
    <t>Ayuntamiento de Los Hidalgos</t>
  </si>
  <si>
    <t>km14-Rio Limpio</t>
  </si>
  <si>
    <t>Ministerios de Agricultura,Obras Publicas Ayuntamientos Municipales,y La Gobernacion Provincial</t>
  </si>
  <si>
    <t>SANTIAGO-PUERTO PLATA-ESPAILLAT</t>
  </si>
  <si>
    <t>Rincon Llano</t>
  </si>
  <si>
    <t>Vecinal</t>
  </si>
  <si>
    <t>La Yayita - Pedro Garcia</t>
  </si>
  <si>
    <t>Acero Estrella</t>
  </si>
  <si>
    <t>Carretera El Muerto</t>
  </si>
  <si>
    <t>Los 21</t>
  </si>
  <si>
    <t>Alcaldia San Victor</t>
  </si>
  <si>
    <t>BAHORUCO-INDEPEDENCIA</t>
  </si>
  <si>
    <t>Valentin el Jobo</t>
  </si>
  <si>
    <t>Herradura</t>
  </si>
  <si>
    <t>Cacao Calderon</t>
  </si>
  <si>
    <t>Carretera</t>
  </si>
  <si>
    <t>EGEHID</t>
  </si>
  <si>
    <t>La sidra Batey</t>
  </si>
  <si>
    <t>UTEPDA</t>
  </si>
  <si>
    <t>Tecnico</t>
  </si>
  <si>
    <t>Buena vista Arroyo Cano</t>
  </si>
  <si>
    <t>Guayuyo-Recodo</t>
  </si>
  <si>
    <t>Comunitarios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</si>
</sst>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(* #,##0.0_);_(* \(#,##0.0\);_(* &quot;-&quot;??_);_(@_)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2"/>
      <color rgb="FF000000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name val="Arial"/>
      <family val="2"/>
    </font>
    <font>
      <b/>
      <sz val="16"/>
      <color theme="1"/>
      <name val="Aptos Narrow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6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6" fillId="0" borderId="0"/>
  </cellStyleXfs>
  <cellXfs count="370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4" xfId="0" applyFont="1" applyBorder="1"/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1" fontId="0" fillId="0" borderId="4" xfId="0" applyNumberFormat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0" fillId="0" borderId="4" xfId="0" applyNumberFormat="1" applyBorder="1"/>
    <xf numFmtId="0" fontId="3" fillId="2" borderId="1" xfId="0" applyFont="1" applyFill="1" applyBorder="1" applyAlignment="1">
      <alignment horizontal="left"/>
    </xf>
    <xf numFmtId="164" fontId="4" fillId="9" borderId="4" xfId="1" applyNumberFormat="1" applyFont="1" applyFill="1" applyBorder="1" applyAlignment="1">
      <alignment horizontal="center"/>
    </xf>
    <xf numFmtId="3" fontId="4" fillId="9" borderId="4" xfId="0" applyNumberFormat="1" applyFont="1" applyFill="1" applyBorder="1" applyAlignment="1">
      <alignment horizontal="right"/>
    </xf>
    <xf numFmtId="3" fontId="4" fillId="9" borderId="6" xfId="0" applyNumberFormat="1" applyFont="1" applyFill="1" applyBorder="1" applyAlignment="1">
      <alignment horizontal="center"/>
    </xf>
    <xf numFmtId="3" fontId="4" fillId="9" borderId="4" xfId="0" applyNumberFormat="1" applyFont="1" applyFill="1" applyBorder="1" applyAlignment="1">
      <alignment horizontal="center"/>
    </xf>
    <xf numFmtId="0" fontId="4" fillId="9" borderId="4" xfId="0" applyFont="1" applyFill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7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3" fillId="10" borderId="24" xfId="0" applyFont="1" applyFill="1" applyBorder="1" applyAlignment="1">
      <alignment horizontal="center"/>
    </xf>
    <xf numFmtId="3" fontId="10" fillId="10" borderId="11" xfId="0" applyNumberFormat="1" applyFont="1" applyFill="1" applyBorder="1" applyAlignment="1">
      <alignment horizontal="center"/>
    </xf>
    <xf numFmtId="0" fontId="3" fillId="10" borderId="25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28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29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2" borderId="32" xfId="0" applyFont="1" applyFill="1" applyBorder="1" applyAlignment="1">
      <alignment horizontal="center" vertical="center" wrapText="1"/>
    </xf>
    <xf numFmtId="0" fontId="2" fillId="14" borderId="1" xfId="0" applyFont="1" applyFill="1" applyBorder="1"/>
    <xf numFmtId="164" fontId="15" fillId="0" borderId="29" xfId="1" applyNumberFormat="1" applyFont="1" applyBorder="1" applyAlignment="1">
      <alignment horizontal="right" vertical="center"/>
    </xf>
    <xf numFmtId="164" fontId="15" fillId="0" borderId="8" xfId="1" applyNumberFormat="1" applyFont="1" applyBorder="1" applyAlignment="1">
      <alignment horizontal="right" vertical="center"/>
    </xf>
    <xf numFmtId="164" fontId="15" fillId="0" borderId="29" xfId="1" applyNumberFormat="1" applyFont="1" applyBorder="1"/>
    <xf numFmtId="4" fontId="15" fillId="0" borderId="8" xfId="0" applyNumberFormat="1" applyFont="1" applyBorder="1" applyAlignment="1">
      <alignment horizontal="right" vertical="center"/>
    </xf>
    <xf numFmtId="4" fontId="15" fillId="0" borderId="29" xfId="0" applyNumberFormat="1" applyFont="1" applyBorder="1"/>
    <xf numFmtId="4" fontId="15" fillId="0" borderId="9" xfId="0" applyNumberFormat="1" applyFont="1" applyBorder="1"/>
    <xf numFmtId="2" fontId="15" fillId="0" borderId="8" xfId="0" applyNumberFormat="1" applyFont="1" applyBorder="1"/>
    <xf numFmtId="4" fontId="15" fillId="0" borderId="8" xfId="0" applyNumberFormat="1" applyFont="1" applyBorder="1"/>
    <xf numFmtId="0" fontId="15" fillId="0" borderId="8" xfId="0" applyFont="1" applyBorder="1"/>
    <xf numFmtId="4" fontId="10" fillId="0" borderId="29" xfId="0" applyNumberFormat="1" applyFont="1" applyBorder="1"/>
    <xf numFmtId="164" fontId="15" fillId="0" borderId="34" xfId="1" applyNumberFormat="1" applyFont="1" applyBorder="1" applyAlignment="1">
      <alignment horizontal="right" vertical="center"/>
    </xf>
    <xf numFmtId="39" fontId="15" fillId="0" borderId="0" xfId="1" applyNumberFormat="1" applyFont="1" applyBorder="1" applyAlignment="1">
      <alignment horizontal="right" vertical="center"/>
    </xf>
    <xf numFmtId="39" fontId="15" fillId="0" borderId="34" xfId="1" applyNumberFormat="1" applyFont="1" applyBorder="1"/>
    <xf numFmtId="4" fontId="15" fillId="0" borderId="0" xfId="0" applyNumberFormat="1" applyFont="1" applyAlignment="1">
      <alignment horizontal="right" vertical="center"/>
    </xf>
    <xf numFmtId="4" fontId="15" fillId="0" borderId="34" xfId="0" applyNumberFormat="1" applyFont="1" applyBorder="1"/>
    <xf numFmtId="4" fontId="15" fillId="0" borderId="0" xfId="0" applyNumberFormat="1" applyFont="1"/>
    <xf numFmtId="0" fontId="15" fillId="0" borderId="0" xfId="0" applyFont="1"/>
    <xf numFmtId="2" fontId="15" fillId="0" borderId="34" xfId="0" applyNumberFormat="1" applyFont="1" applyBorder="1"/>
    <xf numFmtId="4" fontId="10" fillId="0" borderId="34" xfId="0" applyNumberFormat="1" applyFont="1" applyBorder="1"/>
    <xf numFmtId="39" fontId="15" fillId="0" borderId="29" xfId="1" applyNumberFormat="1" applyFont="1" applyBorder="1" applyAlignment="1">
      <alignment horizontal="right" vertical="center"/>
    </xf>
    <xf numFmtId="39" fontId="15" fillId="0" borderId="8" xfId="1" applyNumberFormat="1" applyFont="1" applyBorder="1" applyAlignment="1">
      <alignment horizontal="right" vertical="center"/>
    </xf>
    <xf numFmtId="39" fontId="15" fillId="0" borderId="29" xfId="1" applyNumberFormat="1" applyFont="1" applyBorder="1"/>
    <xf numFmtId="0" fontId="15" fillId="0" borderId="29" xfId="0" applyFont="1" applyBorder="1"/>
    <xf numFmtId="39" fontId="15" fillId="0" borderId="34" xfId="1" applyNumberFormat="1" applyFont="1" applyBorder="1" applyAlignment="1">
      <alignment horizontal="right" vertical="center"/>
    </xf>
    <xf numFmtId="4" fontId="15" fillId="0" borderId="35" xfId="0" applyNumberFormat="1" applyFont="1" applyBorder="1"/>
    <xf numFmtId="2" fontId="15" fillId="0" borderId="0" xfId="0" applyNumberFormat="1" applyFont="1"/>
    <xf numFmtId="4" fontId="15" fillId="0" borderId="9" xfId="0" applyNumberFormat="1" applyFont="1" applyBorder="1" applyAlignment="1">
      <alignment horizontal="right" vertical="center"/>
    </xf>
    <xf numFmtId="4" fontId="15" fillId="0" borderId="36" xfId="0" applyNumberFormat="1" applyFont="1" applyBorder="1"/>
    <xf numFmtId="0" fontId="15" fillId="0" borderId="7" xfId="0" applyFont="1" applyBorder="1"/>
    <xf numFmtId="164" fontId="15" fillId="0" borderId="34" xfId="1" applyNumberFormat="1" applyFont="1" applyBorder="1" applyAlignment="1">
      <alignment horizontal="right"/>
    </xf>
    <xf numFmtId="39" fontId="15" fillId="0" borderId="37" xfId="1" applyNumberFormat="1" applyFont="1" applyBorder="1" applyAlignment="1">
      <alignment horizontal="right"/>
    </xf>
    <xf numFmtId="2" fontId="15" fillId="0" borderId="38" xfId="0" applyNumberFormat="1" applyFont="1" applyBorder="1"/>
    <xf numFmtId="4" fontId="15" fillId="0" borderId="17" xfId="0" applyNumberFormat="1" applyFont="1" applyBorder="1"/>
    <xf numFmtId="4" fontId="15" fillId="0" borderId="38" xfId="0" applyNumberFormat="1" applyFont="1" applyBorder="1"/>
    <xf numFmtId="0" fontId="15" fillId="0" borderId="25" xfId="0" applyFont="1" applyBorder="1"/>
    <xf numFmtId="4" fontId="10" fillId="0" borderId="35" xfId="0" applyNumberFormat="1" applyFont="1" applyBorder="1"/>
    <xf numFmtId="0" fontId="16" fillId="14" borderId="1" xfId="0" applyFont="1" applyFill="1" applyBorder="1"/>
    <xf numFmtId="164" fontId="15" fillId="0" borderId="29" xfId="1" applyNumberFormat="1" applyFont="1" applyFill="1" applyBorder="1"/>
    <xf numFmtId="164" fontId="15" fillId="0" borderId="8" xfId="1" applyNumberFormat="1" applyFont="1" applyBorder="1" applyAlignment="1">
      <alignment horizontal="right"/>
    </xf>
    <xf numFmtId="4" fontId="15" fillId="0" borderId="39" xfId="0" applyNumberFormat="1" applyFont="1" applyBorder="1"/>
    <xf numFmtId="4" fontId="10" fillId="0" borderId="36" xfId="0" applyNumberFormat="1" applyFont="1" applyBorder="1"/>
    <xf numFmtId="0" fontId="17" fillId="0" borderId="0" xfId="0" applyFont="1"/>
    <xf numFmtId="164" fontId="18" fillId="0" borderId="34" xfId="1" applyNumberFormat="1" applyFont="1" applyBorder="1" applyAlignment="1">
      <alignment horizontal="right"/>
    </xf>
    <xf numFmtId="164" fontId="18" fillId="0" borderId="0" xfId="1" applyNumberFormat="1" applyFont="1" applyBorder="1" applyAlignment="1">
      <alignment horizontal="right"/>
    </xf>
    <xf numFmtId="164" fontId="15" fillId="0" borderId="34" xfId="1" applyNumberFormat="1" applyFont="1" applyBorder="1"/>
    <xf numFmtId="0" fontId="2" fillId="14" borderId="1" xfId="0" applyFont="1" applyFill="1" applyBorder="1" applyAlignment="1">
      <alignment vertical="center" wrapText="1"/>
    </xf>
    <xf numFmtId="164" fontId="15" fillId="0" borderId="29" xfId="1" applyNumberFormat="1" applyFont="1" applyBorder="1" applyAlignment="1">
      <alignment vertical="center"/>
    </xf>
    <xf numFmtId="4" fontId="15" fillId="0" borderId="29" xfId="0" applyNumberFormat="1" applyFont="1" applyBorder="1" applyAlignment="1">
      <alignment vertical="center" wrapText="1"/>
    </xf>
    <xf numFmtId="4" fontId="15" fillId="0" borderId="9" xfId="0" applyNumberFormat="1" applyFont="1" applyBorder="1" applyAlignment="1">
      <alignment vertical="center" wrapText="1"/>
    </xf>
    <xf numFmtId="4" fontId="15" fillId="0" borderId="34" xfId="0" applyNumberFormat="1" applyFont="1" applyBorder="1" applyAlignment="1">
      <alignment vertical="center"/>
    </xf>
    <xf numFmtId="2" fontId="15" fillId="0" borderId="0" xfId="0" applyNumberFormat="1" applyFont="1" applyAlignment="1">
      <alignment vertical="center"/>
    </xf>
    <xf numFmtId="2" fontId="15" fillId="0" borderId="3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4" fontId="10" fillId="0" borderId="34" xfId="0" applyNumberFormat="1" applyFont="1" applyBorder="1" applyAlignment="1">
      <alignment vertical="center"/>
    </xf>
    <xf numFmtId="0" fontId="7" fillId="0" borderId="0" xfId="0" applyFont="1"/>
    <xf numFmtId="0" fontId="2" fillId="14" borderId="28" xfId="0" applyFont="1" applyFill="1" applyBorder="1"/>
    <xf numFmtId="164" fontId="15" fillId="0" borderId="20" xfId="1" applyNumberFormat="1" applyFont="1" applyBorder="1" applyAlignment="1">
      <alignment horizontal="right"/>
    </xf>
    <xf numFmtId="164" fontId="15" fillId="0" borderId="12" xfId="1" applyNumberFormat="1" applyFont="1" applyBorder="1"/>
    <xf numFmtId="4" fontId="15" fillId="0" borderId="13" xfId="0" applyNumberFormat="1" applyFont="1" applyBorder="1" applyAlignment="1">
      <alignment horizontal="right" vertical="center"/>
    </xf>
    <xf numFmtId="0" fontId="16" fillId="0" borderId="0" xfId="0" applyFont="1"/>
    <xf numFmtId="0" fontId="16" fillId="3" borderId="7" xfId="0" applyFont="1" applyFill="1" applyBorder="1"/>
    <xf numFmtId="164" fontId="11" fillId="3" borderId="29" xfId="1" applyNumberFormat="1" applyFont="1" applyFill="1" applyBorder="1"/>
    <xf numFmtId="164" fontId="11" fillId="3" borderId="8" xfId="1" applyNumberFormat="1" applyFont="1" applyFill="1" applyBorder="1"/>
    <xf numFmtId="4" fontId="11" fillId="3" borderId="29" xfId="0" applyNumberFormat="1" applyFont="1" applyFill="1" applyBorder="1"/>
    <xf numFmtId="4" fontId="11" fillId="3" borderId="30" xfId="0" applyNumberFormat="1" applyFont="1" applyFill="1" applyBorder="1"/>
    <xf numFmtId="4" fontId="11" fillId="3" borderId="32" xfId="0" applyNumberFormat="1" applyFont="1" applyFill="1" applyBorder="1"/>
    <xf numFmtId="4" fontId="11" fillId="3" borderId="8" xfId="0" applyNumberFormat="1" applyFont="1" applyFill="1" applyBorder="1"/>
    <xf numFmtId="0" fontId="11" fillId="3" borderId="29" xfId="0" applyFont="1" applyFill="1" applyBorder="1"/>
    <xf numFmtId="4" fontId="11" fillId="3" borderId="9" xfId="0" applyNumberFormat="1" applyFont="1" applyFill="1" applyBorder="1"/>
    <xf numFmtId="14" fontId="10" fillId="0" borderId="0" xfId="0" applyNumberFormat="1" applyFont="1" applyAlignment="1">
      <alignment vertical="center"/>
    </xf>
    <xf numFmtId="43" fontId="10" fillId="0" borderId="0" xfId="1" applyFont="1" applyAlignment="1">
      <alignment vertical="center"/>
    </xf>
    <xf numFmtId="0" fontId="10" fillId="0" borderId="0" xfId="0" applyFont="1"/>
    <xf numFmtId="4" fontId="15" fillId="0" borderId="5" xfId="0" applyNumberFormat="1" applyFont="1" applyBorder="1"/>
    <xf numFmtId="0" fontId="20" fillId="0" borderId="0" xfId="0" applyFont="1"/>
    <xf numFmtId="43" fontId="0" fillId="0" borderId="0" xfId="0" applyNumberFormat="1"/>
    <xf numFmtId="4" fontId="0" fillId="0" borderId="0" xfId="0" applyNumberFormat="1"/>
    <xf numFmtId="0" fontId="11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1" fillId="3" borderId="12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2" fillId="0" borderId="0" xfId="0" applyFont="1"/>
    <xf numFmtId="0" fontId="22" fillId="15" borderId="19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left" vertical="center"/>
    </xf>
    <xf numFmtId="0" fontId="23" fillId="0" borderId="19" xfId="0" applyFont="1" applyBorder="1" applyAlignment="1">
      <alignment horizontal="center"/>
    </xf>
    <xf numFmtId="0" fontId="23" fillId="0" borderId="19" xfId="0" applyFont="1" applyBorder="1" applyAlignment="1">
      <alignment horizontal="right"/>
    </xf>
    <xf numFmtId="0" fontId="23" fillId="0" borderId="19" xfId="0" applyFont="1" applyBorder="1" applyAlignment="1">
      <alignment horizontal="center" vertical="center"/>
    </xf>
    <xf numFmtId="0" fontId="22" fillId="15" borderId="14" xfId="0" applyFont="1" applyFill="1" applyBorder="1" applyAlignment="1">
      <alignment horizontal="center"/>
    </xf>
    <xf numFmtId="0" fontId="6" fillId="14" borderId="0" xfId="0" applyFont="1" applyFill="1" applyAlignment="1">
      <alignment horizontal="left" vertical="center"/>
    </xf>
    <xf numFmtId="0" fontId="22" fillId="15" borderId="14" xfId="0" applyFont="1" applyFill="1" applyBorder="1" applyAlignment="1">
      <alignment horizontal="center" vertical="center"/>
    </xf>
    <xf numFmtId="0" fontId="22" fillId="14" borderId="14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left"/>
    </xf>
    <xf numFmtId="0" fontId="23" fillId="0" borderId="29" xfId="0" applyFont="1" applyBorder="1" applyAlignment="1">
      <alignment horizontal="center"/>
    </xf>
    <xf numFmtId="0" fontId="22" fillId="15" borderId="36" xfId="0" applyFont="1" applyFill="1" applyBorder="1" applyAlignment="1">
      <alignment horizontal="center"/>
    </xf>
    <xf numFmtId="0" fontId="6" fillId="14" borderId="39" xfId="0" applyFont="1" applyFill="1" applyBorder="1" applyAlignment="1">
      <alignment horizontal="left"/>
    </xf>
    <xf numFmtId="0" fontId="23" fillId="0" borderId="36" xfId="0" applyFont="1" applyBorder="1" applyAlignment="1">
      <alignment horizontal="center"/>
    </xf>
    <xf numFmtId="0" fontId="23" fillId="0" borderId="18" xfId="0" applyFont="1" applyBorder="1" applyAlignment="1">
      <alignment horizontal="right"/>
    </xf>
    <xf numFmtId="0" fontId="23" fillId="0" borderId="0" xfId="0" applyFont="1" applyAlignment="1">
      <alignment horizontal="center"/>
    </xf>
    <xf numFmtId="0" fontId="23" fillId="0" borderId="18" xfId="0" applyFont="1" applyBorder="1" applyAlignment="1">
      <alignment horizontal="center"/>
    </xf>
    <xf numFmtId="164" fontId="24" fillId="16" borderId="7" xfId="1" applyNumberFormat="1" applyFont="1" applyFill="1" applyBorder="1" applyAlignment="1">
      <alignment horizontal="center" vertical="center"/>
    </xf>
    <xf numFmtId="164" fontId="24" fillId="16" borderId="29" xfId="1" applyNumberFormat="1" applyFont="1" applyFill="1" applyBorder="1" applyAlignment="1">
      <alignment horizontal="center"/>
    </xf>
    <xf numFmtId="164" fontId="24" fillId="16" borderId="8" xfId="1" applyNumberFormat="1" applyFont="1" applyFill="1" applyBorder="1" applyAlignment="1">
      <alignment horizontal="center"/>
    </xf>
    <xf numFmtId="0" fontId="3" fillId="16" borderId="19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164" fontId="24" fillId="0" borderId="0" xfId="1" applyNumberFormat="1" applyFont="1" applyFill="1" applyBorder="1" applyAlignment="1">
      <alignment vertical="center"/>
    </xf>
    <xf numFmtId="164" fontId="24" fillId="0" borderId="0" xfId="1" applyNumberFormat="1" applyFont="1" applyFill="1" applyBorder="1" applyAlignment="1">
      <alignment horizontal="center"/>
    </xf>
    <xf numFmtId="0" fontId="25" fillId="0" borderId="0" xfId="0" applyFont="1"/>
    <xf numFmtId="0" fontId="6" fillId="0" borderId="0" xfId="0" applyFont="1" applyAlignment="1">
      <alignment horizontal="left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right"/>
    </xf>
    <xf numFmtId="0" fontId="15" fillId="14" borderId="4" xfId="2" applyFont="1" applyFill="1" applyBorder="1" applyAlignment="1">
      <alignment horizontal="right"/>
    </xf>
    <xf numFmtId="0" fontId="11" fillId="0" borderId="25" xfId="0" applyFont="1" applyBorder="1"/>
    <xf numFmtId="0" fontId="10" fillId="18" borderId="4" xfId="0" applyFont="1" applyFill="1" applyBorder="1" applyAlignment="1">
      <alignment horizontal="center"/>
    </xf>
    <xf numFmtId="0" fontId="10" fillId="5" borderId="4" xfId="2" applyFont="1" applyFill="1" applyBorder="1" applyAlignment="1">
      <alignment horizontal="center" vertical="center"/>
    </xf>
    <xf numFmtId="0" fontId="10" fillId="17" borderId="4" xfId="2" applyFont="1" applyFill="1" applyBorder="1" applyAlignment="1">
      <alignment horizontal="center" vertical="center"/>
    </xf>
    <xf numFmtId="0" fontId="10" fillId="18" borderId="4" xfId="2" applyFont="1" applyFill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10" fillId="18" borderId="4" xfId="2" applyFont="1" applyFill="1" applyBorder="1" applyAlignment="1">
      <alignment vertical="center"/>
    </xf>
    <xf numFmtId="0" fontId="27" fillId="0" borderId="4" xfId="0" applyFont="1" applyBorder="1"/>
    <xf numFmtId="0" fontId="15" fillId="14" borderId="4" xfId="0" applyFont="1" applyFill="1" applyBorder="1"/>
    <xf numFmtId="164" fontId="3" fillId="0" borderId="4" xfId="0" applyNumberFormat="1" applyFont="1" applyBorder="1"/>
    <xf numFmtId="17" fontId="3" fillId="0" borderId="0" xfId="0" applyNumberFormat="1" applyFont="1"/>
    <xf numFmtId="0" fontId="10" fillId="0" borderId="4" xfId="0" applyFont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19" borderId="4" xfId="0" applyFont="1" applyFill="1" applyBorder="1" applyAlignment="1">
      <alignment horizontal="center"/>
    </xf>
    <xf numFmtId="0" fontId="15" fillId="18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" fontId="3" fillId="0" borderId="4" xfId="0" applyNumberFormat="1" applyFont="1" applyBorder="1" applyAlignment="1">
      <alignment horizontal="right"/>
    </xf>
    <xf numFmtId="0" fontId="10" fillId="14" borderId="4" xfId="2" applyFont="1" applyFill="1" applyBorder="1" applyAlignment="1">
      <alignment horizontal="right" vertical="center"/>
    </xf>
    <xf numFmtId="0" fontId="11" fillId="20" borderId="4" xfId="0" applyFont="1" applyFill="1" applyBorder="1"/>
    <xf numFmtId="1" fontId="28" fillId="20" borderId="4" xfId="0" applyNumberFormat="1" applyFont="1" applyFill="1" applyBorder="1"/>
    <xf numFmtId="0" fontId="1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1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17" fontId="2" fillId="0" borderId="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right" vertical="center"/>
    </xf>
    <xf numFmtId="4" fontId="0" fillId="0" borderId="5" xfId="0" applyNumberFormat="1" applyBorder="1" applyAlignment="1">
      <alignment horizontal="right" vertical="center"/>
    </xf>
    <xf numFmtId="0" fontId="0" fillId="0" borderId="4" xfId="1" applyNumberFormat="1" applyFont="1" applyBorder="1" applyAlignment="1">
      <alignment horizontal="right" vertical="center"/>
    </xf>
    <xf numFmtId="4" fontId="0" fillId="0" borderId="4" xfId="0" applyNumberFormat="1" applyBorder="1" applyAlignment="1">
      <alignment horizontal="right" vertical="center"/>
    </xf>
    <xf numFmtId="43" fontId="0" fillId="0" borderId="4" xfId="1" applyFont="1" applyBorder="1" applyAlignment="1">
      <alignment horizontal="right" vertical="center"/>
    </xf>
    <xf numFmtId="0" fontId="29" fillId="0" borderId="4" xfId="0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166" fontId="29" fillId="0" borderId="4" xfId="1" applyNumberFormat="1" applyFont="1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17" fontId="11" fillId="0" borderId="4" xfId="0" applyNumberFormat="1" applyFont="1" applyBorder="1"/>
    <xf numFmtId="0" fontId="27" fillId="0" borderId="5" xfId="0" applyFont="1" applyBorder="1" applyAlignment="1">
      <alignment horizontal="center" vertical="center"/>
    </xf>
    <xf numFmtId="0" fontId="31" fillId="21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32" fillId="22" borderId="4" xfId="2" applyFont="1" applyFill="1" applyBorder="1" applyAlignment="1">
      <alignment horizontal="center" vertical="center"/>
    </xf>
    <xf numFmtId="0" fontId="32" fillId="23" borderId="4" xfId="2" applyFont="1" applyFill="1" applyBorder="1" applyAlignment="1">
      <alignment horizontal="center" vertical="center"/>
    </xf>
    <xf numFmtId="0" fontId="32" fillId="24" borderId="4" xfId="2" applyFont="1" applyFill="1" applyBorder="1" applyAlignment="1">
      <alignment horizontal="center" vertical="center"/>
    </xf>
    <xf numFmtId="0" fontId="4" fillId="0" borderId="4" xfId="0" applyFont="1" applyBorder="1"/>
    <xf numFmtId="0" fontId="27" fillId="0" borderId="4" xfId="0" applyFont="1" applyBorder="1" applyAlignment="1">
      <alignment vertical="center" wrapText="1"/>
    </xf>
    <xf numFmtId="164" fontId="33" fillId="0" borderId="4" xfId="4" applyNumberFormat="1" applyFont="1" applyFill="1" applyBorder="1" applyAlignment="1">
      <alignment horizontal="right"/>
    </xf>
    <xf numFmtId="164" fontId="33" fillId="0" borderId="4" xfId="4" applyNumberFormat="1" applyFont="1" applyFill="1" applyBorder="1" applyAlignment="1">
      <alignment horizontal="center"/>
    </xf>
    <xf numFmtId="0" fontId="22" fillId="25" borderId="4" xfId="2" applyFont="1" applyFill="1" applyBorder="1" applyAlignment="1">
      <alignment horizontal="left"/>
    </xf>
    <xf numFmtId="0" fontId="23" fillId="0" borderId="4" xfId="0" applyFont="1" applyBorder="1" applyAlignment="1">
      <alignment vertical="center" wrapText="1"/>
    </xf>
    <xf numFmtId="164" fontId="34" fillId="0" borderId="4" xfId="4" applyNumberFormat="1" applyFont="1" applyFill="1" applyBorder="1" applyAlignment="1">
      <alignment horizontal="right"/>
    </xf>
    <xf numFmtId="0" fontId="22" fillId="0" borderId="4" xfId="2" applyFont="1" applyBorder="1" applyAlignment="1">
      <alignment horizontal="left"/>
    </xf>
    <xf numFmtId="164" fontId="30" fillId="0" borderId="4" xfId="4" applyNumberFormat="1" applyFont="1" applyFill="1" applyBorder="1" applyAlignment="1">
      <alignment horizontal="right"/>
    </xf>
    <xf numFmtId="0" fontId="7" fillId="0" borderId="4" xfId="0" applyFont="1" applyBorder="1"/>
    <xf numFmtId="0" fontId="35" fillId="26" borderId="4" xfId="0" applyFont="1" applyFill="1" applyBorder="1"/>
    <xf numFmtId="164" fontId="36" fillId="26" borderId="4" xfId="4" applyNumberFormat="1" applyFont="1" applyFill="1" applyBorder="1" applyAlignment="1">
      <alignment horizontal="right"/>
    </xf>
    <xf numFmtId="164" fontId="36" fillId="0" borderId="4" xfId="4" applyNumberFormat="1" applyFont="1" applyFill="1" applyBorder="1" applyAlignment="1">
      <alignment horizontal="right"/>
    </xf>
    <xf numFmtId="164" fontId="32" fillId="26" borderId="4" xfId="4" applyNumberFormat="1" applyFont="1" applyFill="1" applyBorder="1"/>
    <xf numFmtId="164" fontId="35" fillId="0" borderId="4" xfId="4" applyNumberFormat="1" applyFont="1" applyFill="1" applyBorder="1"/>
    <xf numFmtId="0" fontId="0" fillId="0" borderId="21" xfId="0" applyBorder="1"/>
    <xf numFmtId="0" fontId="0" fillId="0" borderId="25" xfId="0" applyBorder="1"/>
    <xf numFmtId="0" fontId="0" fillId="0" borderId="40" xfId="0" applyBorder="1"/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21" fillId="27" borderId="6" xfId="0" applyFont="1" applyFill="1" applyBorder="1" applyAlignment="1">
      <alignment horizontal="center" vertical="center"/>
    </xf>
    <xf numFmtId="0" fontId="23" fillId="27" borderId="6" xfId="0" applyFont="1" applyFill="1" applyBorder="1" applyAlignment="1">
      <alignment horizontal="center" vertical="center"/>
    </xf>
    <xf numFmtId="0" fontId="23" fillId="27" borderId="6" xfId="0" applyFont="1" applyFill="1" applyBorder="1" applyAlignment="1">
      <alignment horizontal="center" vertical="center" wrapText="1"/>
    </xf>
    <xf numFmtId="0" fontId="6" fillId="2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4" fillId="26" borderId="6" xfId="0" applyFont="1" applyFill="1" applyBorder="1" applyAlignment="1">
      <alignment horizontal="center" vertical="center"/>
    </xf>
    <xf numFmtId="0" fontId="37" fillId="26" borderId="6" xfId="0" applyFont="1" applyFill="1" applyBorder="1" applyAlignment="1">
      <alignment horizontal="center" vertical="center"/>
    </xf>
    <xf numFmtId="0" fontId="4" fillId="26" borderId="4" xfId="0" applyFont="1" applyFill="1" applyBorder="1" applyAlignment="1">
      <alignment horizontal="center" vertical="center"/>
    </xf>
    <xf numFmtId="0" fontId="37" fillId="26" borderId="4" xfId="0" applyFont="1" applyFill="1" applyBorder="1" applyAlignment="1">
      <alignment horizontal="center" vertical="center"/>
    </xf>
    <xf numFmtId="0" fontId="37" fillId="25" borderId="4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39" fillId="0" borderId="4" xfId="0" applyFont="1" applyBorder="1" applyAlignment="1">
      <alignment horizontal="center" vertical="center"/>
    </xf>
    <xf numFmtId="0" fontId="39" fillId="14" borderId="4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9" fillId="26" borderId="4" xfId="0" applyFont="1" applyFill="1" applyBorder="1" applyAlignment="1">
      <alignment horizontal="center" vertical="center"/>
    </xf>
    <xf numFmtId="0" fontId="39" fillId="27" borderId="4" xfId="0" applyFont="1" applyFill="1" applyBorder="1" applyAlignment="1">
      <alignment horizontal="center" vertical="center"/>
    </xf>
    <xf numFmtId="0" fontId="4" fillId="27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3" fontId="37" fillId="0" borderId="6" xfId="0" applyNumberFormat="1" applyFont="1" applyBorder="1" applyAlignment="1">
      <alignment horizontal="center" vertical="center" wrapText="1"/>
    </xf>
    <xf numFmtId="0" fontId="37" fillId="14" borderId="4" xfId="0" applyFont="1" applyFill="1" applyBorder="1" applyAlignment="1">
      <alignment horizontal="center" vertical="center" wrapText="1"/>
    </xf>
    <xf numFmtId="3" fontId="37" fillId="14" borderId="6" xfId="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14" borderId="4" xfId="0" applyFont="1" applyFill="1" applyBorder="1" applyAlignment="1">
      <alignment horizontal="center" vertical="center" wrapText="1"/>
    </xf>
    <xf numFmtId="0" fontId="23" fillId="27" borderId="4" xfId="0" applyFont="1" applyFill="1" applyBorder="1" applyAlignment="1">
      <alignment vertical="center"/>
    </xf>
    <xf numFmtId="0" fontId="39" fillId="27" borderId="4" xfId="0" applyFont="1" applyFill="1" applyBorder="1" applyAlignment="1">
      <alignment horizontal="center" vertical="center" wrapText="1"/>
    </xf>
    <xf numFmtId="0" fontId="37" fillId="0" borderId="4" xfId="5" applyFont="1" applyBorder="1" applyAlignment="1">
      <alignment horizontal="center"/>
    </xf>
    <xf numFmtId="0" fontId="37" fillId="0" borderId="4" xfId="5" applyFont="1" applyBorder="1" applyAlignment="1">
      <alignment horizontal="center" vertical="center"/>
    </xf>
    <xf numFmtId="0" fontId="37" fillId="14" borderId="4" xfId="5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37" fillId="0" borderId="4" xfId="5" applyFont="1" applyBorder="1" applyAlignment="1">
      <alignment horizontal="center" vertical="center" wrapText="1"/>
    </xf>
    <xf numFmtId="0" fontId="40" fillId="26" borderId="4" xfId="0" applyFont="1" applyFill="1" applyBorder="1" applyAlignment="1">
      <alignment horizontal="center" vertical="center"/>
    </xf>
    <xf numFmtId="0" fontId="37" fillId="26" borderId="4" xfId="5" applyFont="1" applyFill="1" applyBorder="1" applyAlignment="1">
      <alignment horizontal="center" vertical="center"/>
    </xf>
    <xf numFmtId="0" fontId="37" fillId="14" borderId="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shrinkToFit="1"/>
    </xf>
    <xf numFmtId="0" fontId="37" fillId="27" borderId="4" xfId="0" applyFont="1" applyFill="1" applyBorder="1" applyAlignment="1">
      <alignment horizontal="center" vertical="center"/>
    </xf>
    <xf numFmtId="0" fontId="37" fillId="27" borderId="4" xfId="0" applyFont="1" applyFill="1" applyBorder="1" applyAlignment="1">
      <alignment horizontal="center" vertical="center" shrinkToFit="1"/>
    </xf>
    <xf numFmtId="3" fontId="4" fillId="0" borderId="4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0" fillId="0" borderId="20" xfId="0" applyBorder="1"/>
    <xf numFmtId="0" fontId="4" fillId="0" borderId="4" xfId="0" applyFont="1" applyBorder="1" applyAlignment="1">
      <alignment horizontal="center" vertical="center" shrinkToFit="1"/>
    </xf>
    <xf numFmtId="0" fontId="22" fillId="0" borderId="4" xfId="0" applyFont="1" applyBorder="1" applyAlignment="1">
      <alignment vertical="center"/>
    </xf>
    <xf numFmtId="0" fontId="25" fillId="28" borderId="4" xfId="0" applyFont="1" applyFill="1" applyBorder="1"/>
    <xf numFmtId="0" fontId="41" fillId="28" borderId="4" xfId="0" applyFont="1" applyFill="1" applyBorder="1" applyAlignment="1">
      <alignment horizontal="left"/>
    </xf>
    <xf numFmtId="0" fontId="42" fillId="28" borderId="4" xfId="1" applyNumberFormat="1" applyFont="1" applyFill="1" applyBorder="1" applyAlignment="1">
      <alignment horizontal="center" vertical="center"/>
    </xf>
    <xf numFmtId="0" fontId="43" fillId="28" borderId="4" xfId="1" applyNumberFormat="1" applyFont="1" applyFill="1" applyBorder="1" applyAlignment="1">
      <alignment horizontal="center" vertical="center"/>
    </xf>
    <xf numFmtId="3" fontId="43" fillId="28" borderId="4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10" borderId="10" xfId="0" applyFont="1" applyFill="1" applyBorder="1" applyAlignment="1">
      <alignment horizontal="center"/>
    </xf>
    <xf numFmtId="0" fontId="4" fillId="10" borderId="11" xfId="0" applyFont="1" applyFill="1" applyBorder="1" applyAlignment="1">
      <alignment horizont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10" borderId="26" xfId="0" applyFont="1" applyFill="1" applyBorder="1" applyAlignment="1">
      <alignment horizontal="center"/>
    </xf>
    <xf numFmtId="0" fontId="3" fillId="10" borderId="2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13" borderId="6" xfId="0" applyFont="1" applyFill="1" applyBorder="1" applyAlignment="1">
      <alignment horizontal="center" vertical="center" wrapText="1"/>
    </xf>
    <xf numFmtId="0" fontId="13" fillId="13" borderId="4" xfId="0" applyFont="1" applyFill="1" applyBorder="1" applyAlignment="1">
      <alignment horizontal="center" vertical="center" wrapText="1"/>
    </xf>
    <xf numFmtId="0" fontId="13" fillId="13" borderId="3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6" fillId="16" borderId="7" xfId="0" applyFont="1" applyFill="1" applyBorder="1" applyAlignment="1">
      <alignment horizontal="right"/>
    </xf>
    <xf numFmtId="0" fontId="6" fillId="16" borderId="9" xfId="0" applyFont="1" applyFill="1" applyBorder="1" applyAlignment="1">
      <alignment horizontal="right"/>
    </xf>
    <xf numFmtId="17" fontId="5" fillId="0" borderId="25" xfId="2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1" xfId="0" quotePrefix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3" fillId="0" borderId="2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8" fillId="28" borderId="0" xfId="0" applyFont="1" applyFill="1" applyAlignment="1">
      <alignment horizontal="center"/>
    </xf>
    <xf numFmtId="0" fontId="10" fillId="28" borderId="1" xfId="0" applyFont="1" applyFill="1" applyBorder="1" applyAlignment="1">
      <alignment horizontal="center"/>
    </xf>
    <xf numFmtId="0" fontId="10" fillId="28" borderId="2" xfId="0" applyFont="1" applyFill="1" applyBorder="1" applyAlignment="1">
      <alignment horizontal="center"/>
    </xf>
    <xf numFmtId="0" fontId="10" fillId="28" borderId="3" xfId="0" applyFont="1" applyFill="1" applyBorder="1" applyAlignment="1">
      <alignment horizontal="center"/>
    </xf>
    <xf numFmtId="0" fontId="10" fillId="28" borderId="25" xfId="0" applyFont="1" applyFill="1" applyBorder="1" applyAlignment="1">
      <alignment horizontal="center"/>
    </xf>
    <xf numFmtId="0" fontId="10" fillId="28" borderId="40" xfId="0" applyFont="1" applyFill="1" applyBorder="1" applyAlignment="1">
      <alignment horizontal="center"/>
    </xf>
  </cellXfs>
  <cellStyles count="6">
    <cellStyle name="Millares" xfId="1" builtinId="3"/>
    <cellStyle name="Millares 2" xfId="3" xr:uid="{863DD989-B3AC-414C-9CE5-3B625D3BD426}"/>
    <cellStyle name="Millares 5" xfId="4" xr:uid="{25EC7E7E-3475-4499-A44E-E86A667645A0}"/>
    <cellStyle name="Normal" xfId="0" builtinId="0"/>
    <cellStyle name="Normal 2" xfId="5" xr:uid="{7201BE4C-32A3-4456-AC32-2CB2071E49B8}"/>
    <cellStyle name="Normal 5 2" xfId="2" xr:uid="{7A61C103-59E9-49AD-9901-689D537976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461743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CE91C37-7CC1-4840-AC05-460DFB8342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685906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C16424F-AA11-4FD0-8DFE-E18B6989C0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7680" y="0"/>
          <a:ext cx="3170026" cy="487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1057630</xdr:colOff>
      <xdr:row>0</xdr:row>
      <xdr:rowOff>68580</xdr:rowOff>
    </xdr:from>
    <xdr:to>
      <xdr:col>10</xdr:col>
      <xdr:colOff>297923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A0CFCA-1A40-4E81-AC90-63E7C2A4CC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3630" y="68580"/>
          <a:ext cx="2798759" cy="4862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527561</xdr:colOff>
      <xdr:row>1</xdr:row>
      <xdr:rowOff>48638</xdr:rowOff>
    </xdr:from>
    <xdr:to>
      <xdr:col>4</xdr:col>
      <xdr:colOff>119567</xdr:colOff>
      <xdr:row>4</xdr:row>
      <xdr:rowOff>56745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CEF02B-E11C-4BD8-A7EA-C595868C52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3242" y="235085"/>
          <a:ext cx="3337155" cy="56744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83820</xdr:colOff>
      <xdr:row>0</xdr:row>
      <xdr:rowOff>0</xdr:rowOff>
    </xdr:from>
    <xdr:to>
      <xdr:col>20</xdr:col>
      <xdr:colOff>173395</xdr:colOff>
      <xdr:row>2</xdr:row>
      <xdr:rowOff>125000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8F6CE0-E030-4F2C-90B9-E04104C4A2C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39300" y="0"/>
          <a:ext cx="2703235" cy="4907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160020</xdr:colOff>
      <xdr:row>0</xdr:row>
      <xdr:rowOff>68580</xdr:rowOff>
    </xdr:from>
    <xdr:to>
      <xdr:col>7</xdr:col>
      <xdr:colOff>485815</xdr:colOff>
      <xdr:row>2</xdr:row>
      <xdr:rowOff>53340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C67A1C-3467-4388-94D4-400FA32A642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2920" y="68580"/>
          <a:ext cx="2703235" cy="381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434340</xdr:colOff>
      <xdr:row>0</xdr:row>
      <xdr:rowOff>53340</xdr:rowOff>
    </xdr:from>
    <xdr:to>
      <xdr:col>2</xdr:col>
      <xdr:colOff>617220</xdr:colOff>
      <xdr:row>0</xdr:row>
      <xdr:rowOff>495300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6AB804E2-B7AD-4121-8790-1989FCF73AD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53340"/>
          <a:ext cx="3817620" cy="4419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327660</xdr:colOff>
      <xdr:row>0</xdr:row>
      <xdr:rowOff>137160</xdr:rowOff>
    </xdr:from>
    <xdr:to>
      <xdr:col>14</xdr:col>
      <xdr:colOff>373380</xdr:colOff>
      <xdr:row>2</xdr:row>
      <xdr:rowOff>213360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A66A5C9C-EA05-4433-A315-B1A6A176459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7520" y="137160"/>
          <a:ext cx="3817620" cy="44196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20353952-F136-41E7-9BAA-EDB64B252E5A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7ADB07E3-9874-4D7C-9240-DC42FCD43CAB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D4359386-6BB7-4D4A-8F3F-5B2669635F8F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A257A675-0950-4E2B-80EF-463F220AF245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2DB84E57-D120-41B4-904B-A13971538C09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C551C43F-E411-4B43-8826-25C7B59DE6DA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ED154958-220B-4650-9D46-215A0AB4028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36EC379A-DE09-4B90-9660-D0C574E5A7DF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E19A5659-2BB2-4C95-8217-CF910174FC5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FAE15E14-52B0-49F8-A5DC-18D8F738703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038ABF23-D8EC-46B5-B58E-28882F1B8C09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BF3558B9-73C3-4AEE-8F19-511EF80031A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61C19AA5-A262-4519-8763-35C1936A6381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B53B29E9-29BF-469A-8772-607CE2782F4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CD5AB0E3-FFF1-4CA9-AF9D-DE0BCCE1072D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B177D998-BD29-42D0-8EF3-3EAA337F2DB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54B3AFF2-C4F9-47E6-9B01-2828BE651ADD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4E1A3732-1015-443F-8C06-999D3F27AAFE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DBD4F8F6-841E-4016-8F6E-3B90519BE285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DDBB4B3C-6AFA-4FA7-BD2D-48672BDF3763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3C86EDF7-9762-41B7-9BDA-C57084A17A71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0DA7BAD2-C7A6-4E5C-9A90-27C0CE50CBD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F8CEBBBF-8660-4CDE-98F2-4ADC90E72B56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001A2242-0EA6-4F01-99FD-DB41C44D6EC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7A9B9D4F-8FCD-4F7F-A3A5-190264C9925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C23960F4-CAB2-4C0A-9939-F5991EBD36AC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C6E6787C-6B21-45E3-BC26-5F05966D7D8A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6EE8FC2D-DAE5-4599-8834-1C9261CEB524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27468836-D2E7-4475-A20E-0A3E4EF6FDC9}"/>
            </a:ext>
          </a:extLst>
        </xdr:cNvPr>
        <xdr:cNvSpPr txBox="1"/>
      </xdr:nvSpPr>
      <xdr:spPr>
        <a:xfrm>
          <a:off x="0" y="50444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2D3934AB-7175-4EC6-BBF0-09EDCD6AB314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C6BC21CA-CD87-4791-9160-16C664C10E01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DDC81DC7-5B95-4F4A-A713-E949A15841A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31F6B4CF-F68C-4A41-B33E-495F8A0794C9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24348CC9-4BB7-40BE-9176-2510F54CDF2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4C8E0C7C-7A14-4FF5-BD3D-F540D59E610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ADC337EE-AD52-4D34-9833-B9C7B3809B7D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8E42C69F-D445-480B-88CC-46DBFAAB44D3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88AB516F-5E40-4A4F-8ADB-E08AECAA9E8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C142DBD6-6ECF-4A5A-BB48-7C140774D73B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F80D933C-F9D0-42F9-A9AC-8754AF8AD7BA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1986BA7C-4CB8-41F1-BA5B-F2A701853F57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BADD48D7-7C52-4E07-BB29-CB17C1EEBC2C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1F641668-CF2B-4580-AA7D-8EF909E79C6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E87CBB5C-E330-43B8-AC43-9974C484DAE8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CCE5CA9B-DAA6-43AB-93A0-10B8B84FD12F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C597F73D-C7DF-4773-BA4F-AAD4FD7762DA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CA493F2D-DC75-4988-A757-901F972F9F84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255F243C-7CC4-45B8-B551-0C321E3A3FD0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84B42580-CB34-4138-A114-6D1FD10274AF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3FE83C0C-85D8-44F4-9259-9E0BFD609432}"/>
            </a:ext>
          </a:extLst>
        </xdr:cNvPr>
        <xdr:cNvSpPr txBox="1"/>
      </xdr:nvSpPr>
      <xdr:spPr>
        <a:xfrm>
          <a:off x="0" y="50444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0CED2087-5DF0-46C9-85C1-097014CEC70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44FAF1D9-7084-473E-9BDB-E7054F277E4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77430D7C-3737-4A20-A470-937D84DC36B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A3AEEE73-84E3-4B2E-B762-772ADFBEBFF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07754394-0B0D-4E0D-A918-9A6A99913AD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17D8FD24-F826-4676-BB2F-5B2131C03F2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C59F5D7D-2D5F-4F47-8E80-BED1EF009A9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04FEC61A-1DE7-4787-B2F1-505D2488117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3CFD1AA8-DC1E-48F0-8A2C-526247DAE6C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65749DE1-860D-4046-B2BC-0F641F2A0D1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7ABB59C0-945C-49AD-807A-B2F0A35C01E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21CE7C06-9918-420F-8787-B44004C09A9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647C20D2-682A-4FFE-BB7B-AFB58D37F1D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FF711F75-C280-4756-B91D-3F679D1DC23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46AF65E9-B66D-4347-9767-FA765B5957D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B4E803FF-210F-4393-A0E6-2963D33D655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2BB75CE3-A1DE-41E5-8374-29A0D38CE26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9172F3F3-DE19-4909-88E0-84521C00438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17014E73-0C7B-4C23-8FEA-CCD2744BB82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6DA3E71B-C64C-4F72-8E31-9E5072EA2E2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49CE27CC-D9A0-41E0-9FB9-9940C86C484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985D4935-3AA8-4DC6-BFB6-F5E5CBB03EA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A14BDCE9-10EF-4710-BBFB-043215D8A69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6E0C6D2D-35AB-40C3-BB2C-D9DE1B5BE29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9C05AE59-6137-4CE7-9149-2377FB715F4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EA7B8DAC-BE4C-45BF-AFF0-064FED9C920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C642FD2F-743F-4A2C-BC20-34F97DCBF11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44CA7047-90A5-4CF2-8DB7-8F9F7772E97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EA5B32A1-FC03-429A-9362-67B07EA5F2C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E4102D6B-AD24-4F50-BA76-5FCD620FC14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76A78297-4541-4B50-8D4E-4824DD28621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5B646849-DF56-4AC0-929E-5313B7F1FB4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4BBB265B-48EC-42A2-98DB-5E7BC1141E5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55C01B24-149B-492C-A3F6-6612D40BDEE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C00AE795-9132-44E7-BE62-9428A3AD4F1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B6BF934A-E6DB-4390-941D-B1A3065AABC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63888C78-83D1-4D80-8EC9-96B9122F53D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9D4067BC-BA12-4748-B85D-F2F5CF46786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253FCE3F-7561-4345-BC97-6774128F6CF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76DCD22F-28CB-465E-BEAE-F555BF512F2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C6F33729-B0B4-49F6-8343-682131BB5C0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762D9445-668A-4DEF-937D-D58BA4598CA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394B4249-7E71-4382-908B-52D26410B5E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327D5BC2-4146-4D5A-9C22-DFA3E4284FC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276A66BE-1D4B-4102-9083-0B6D565DBCF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1418E6BA-E4E6-436B-A7D8-CC3FDF0A531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7604E66F-5CAE-4C68-92E5-7648E8C2241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F888245E-5A7B-4D83-B457-2F8B3910F8F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23D44359-C5C9-4948-9B90-CAD662CB0A6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A09E3AC8-194C-46DC-949E-24DF00BBC0E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76DCE19A-E008-4F21-82A8-8E3644C693A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CB13C52C-6912-44CE-B314-F5B706565BD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0D6B0B2F-E15A-4EBE-B6CB-267727C9163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551D0570-9D45-477D-A4B4-79A80CE8BF6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E7275A68-43C6-44F4-B230-2D43E6AABDA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A0E3692B-1891-4F36-8547-598A852FD92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F336BCA3-70BD-4049-AA94-ACF711DFBA0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6E14DF6C-7321-4BAF-87CD-A0B583957AC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891D8828-90A9-4792-9075-E1899AA0051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CFFE461E-CC01-4A55-AF54-BFE050E125E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7DFB6D56-0667-4F85-B7EE-D3CF628DF91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3E650C1C-2481-425E-96EA-F567451BF4D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82D453AD-616A-4F35-B59F-F635DEC6D46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AD466C26-E311-41CB-806C-CCC1CF9D504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ADD67A8A-7C32-420B-8183-566A3C39372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A045DC67-EAAF-494D-9029-B097A72FBE0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6F51B7E4-ED90-464C-94E4-573534ABBD6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B775BBD1-6B7D-46B8-BB77-75EC91C8B2E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2F5E217C-23B1-4187-9945-C93A8AC0C66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4C2C80EB-2E4A-4475-B3F7-74E21413139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6ABE9777-92D1-4298-BB40-DB31C2A4057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0B3CE329-3787-4EF5-922C-FD73100C290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E9506C43-C213-45DF-B4C9-0B86A36D606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A62033E3-447C-427C-93D8-957BE3A0B03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7D44E6B8-1D88-4143-A3EA-B1438574808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93A7972D-88AB-4A4F-AABF-45F0CAF70BE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231C816D-CB8F-48C9-8369-236AA0E5A8B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6CD5734E-08D0-4CFE-AEA8-FD974FA73BA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F266A988-954F-439A-95CC-CE47350B0EC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17CEF26C-18C1-4FD3-8FEC-825BB23C2B4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953627D4-3F8E-4AD0-B0D8-DDC8C74DB17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52F13E16-9DEF-4B85-9170-6A00AEE2B9E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24E07658-DE5A-4367-9937-EAF7C8F27FD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152F8A27-D590-4132-93DD-994E67911A6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4FB0ADCB-CF1E-485D-B833-87F57F515ED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86388927-409E-4A54-B8C9-C655346AB8F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956BF76E-ED55-455D-939C-1B669573001F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E6E98D0A-B774-4412-B450-B9658A889FB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D976AA40-5FC3-41FC-8ADF-E2206D0431F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100C26BE-8CFB-4F79-B5C9-AC521826AD3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601CAB6B-31AC-4671-9F8B-C8A1A97B33FB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B9939027-2D04-448E-B771-8D26316284A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49FAFEDF-B5CF-4BE1-8DC8-919825D8082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3C68533A-DC2B-4C29-80EB-3B46F118444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3398EC5C-58D0-4212-97C1-576B18C9730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EC3043FF-A262-4876-A9C2-2B407DBEEF0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E02F5136-146E-420C-9048-6DE48CB0AEE2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4F7B5557-17A2-4392-8801-E7ACE22A2B9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4E1E8787-8E75-4942-BDB9-24EF522AB05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714DDF97-890D-4297-813B-39D7A6C9220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A6EC2F47-35A6-4719-9B9B-DB8A9BF7F1C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1A54C9F3-6AE5-4FB2-9412-DFA9C5036471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86D29909-DB45-4C14-97E3-DDF5AA4B694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32F0CF7B-C3E4-4F00-A7C9-6E69947D260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780AE15D-89BE-4498-85D8-222012ED654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F31EB7BE-C7D7-4C22-BF02-C32518C4959C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33EA4FB5-07A1-4189-8093-783BED5EE96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743104B8-E659-4D36-B714-26EC4E0BA58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4B257B11-6B33-46E1-90E4-DB34AE2F55F3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65A1B852-6672-44C2-94F2-5766EB5EC93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0AFF6030-D0C2-4179-9DFC-2BD743435EB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94916777-507B-4CC2-9B2B-F65235D86CF8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068C61A6-2CC3-4D97-930B-8981CF5D7A6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AFCDE363-0D45-4C32-8414-2E32867AB87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4B14FB22-1168-433F-906D-157F2ABF3F5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8A6FF77F-F3C2-4605-9DE6-2206A3DB781E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8F16A123-9054-40A1-95E7-A1EAA29BDBE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2E478543-2BBD-45B4-AE0D-19E810EB9017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C6DA2D7D-0A87-4A72-98DA-E4C71B6A1D1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B21698CE-953A-4A6F-85E0-1F352C829719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97487818-FE78-4C6F-9FE6-59FEC17D39F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04AA3FEF-F241-49E5-B9C0-52281B54E446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86DE5BFB-7EE8-41A4-8CFE-ABCD15F33B0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BE56CFE0-A630-4945-BCDC-9E74A41E95E4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0D120146-CE5E-4167-8DF1-3FD563CDBE50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307B792D-6D4E-478B-92C6-C5D92BA3924A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CDF3B1F5-688F-4288-8A4A-2D50C23A11CD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CB09BBC5-0348-4021-8AAF-AA9816475CE5}"/>
            </a:ext>
          </a:extLst>
        </xdr:cNvPr>
        <xdr:cNvSpPr txBox="1"/>
      </xdr:nvSpPr>
      <xdr:spPr>
        <a:xfrm>
          <a:off x="0" y="734568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205740</xdr:colOff>
      <xdr:row>1</xdr:row>
      <xdr:rowOff>15241</xdr:rowOff>
    </xdr:from>
    <xdr:to>
      <xdr:col>6</xdr:col>
      <xdr:colOff>126463</xdr:colOff>
      <xdr:row>3</xdr:row>
      <xdr:rowOff>30481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1D1CA9EE-A258-4847-930C-097B3950667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60" y="198121"/>
          <a:ext cx="3182083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A33D0397-B710-4F1B-848B-170AA25E7DDE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D6B871BF-2C19-4652-A0EE-18CBD3B8C2C1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295275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2AE03AAE-CB52-4211-9F5B-A6202E2DDF7E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285750</xdr:colOff>
      <xdr:row>27</xdr:row>
      <xdr:rowOff>0</xdr:rowOff>
    </xdr:from>
    <xdr:to>
      <xdr:col>2</xdr:col>
      <xdr:colOff>590550</xdr:colOff>
      <xdr:row>27</xdr:row>
      <xdr:rowOff>304800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7C94B9A3-3638-42CD-99DA-0A2DEAD8BCA4}"/>
            </a:ext>
          </a:extLst>
        </xdr:cNvPr>
        <xdr:cNvSpPr>
          <a:spLocks noChangeAspect="1" noChangeArrowheads="1"/>
        </xdr:cNvSpPr>
      </xdr:nvSpPr>
      <xdr:spPr bwMode="auto">
        <a:xfrm>
          <a:off x="205359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AA8D2790-B07A-46F2-AAF9-1DEB18AAF5E9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2983F7EE-5D7C-46E3-AA64-3F60A0B7C1BB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85DFF64B-78E4-4F8F-B465-17352318676D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5CBD4ACF-DF26-4DAE-AD15-19239D6374F0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88C23D93-9486-4352-941B-3511C47BD3BA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6AAADF68-5B9A-470F-BB77-D2E071D46338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304800</xdr:colOff>
      <xdr:row>27</xdr:row>
      <xdr:rowOff>304800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FA3AF802-E851-4967-97E1-D297BB6B9E73}"/>
            </a:ext>
          </a:extLst>
        </xdr:cNvPr>
        <xdr:cNvSpPr>
          <a:spLocks noChangeAspect="1" noChangeArrowheads="1"/>
        </xdr:cNvSpPr>
      </xdr:nvSpPr>
      <xdr:spPr bwMode="auto">
        <a:xfrm>
          <a:off x="1767840" y="603504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95367-8250-476E-A141-4A62A9D74D93}">
  <dimension ref="B5:O23"/>
  <sheetViews>
    <sheetView tabSelected="1" zoomScaleNormal="100" workbookViewId="0">
      <selection activeCell="A24" sqref="A24:XFD27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306" t="s">
        <v>0</v>
      </c>
      <c r="C5" s="306"/>
      <c r="D5" s="306"/>
      <c r="E5" s="306"/>
      <c r="F5" s="306"/>
      <c r="G5" s="306"/>
      <c r="H5" s="306"/>
      <c r="I5" s="306"/>
      <c r="J5" s="306"/>
      <c r="K5" s="306"/>
    </row>
    <row r="6" spans="2:15" ht="15.6" x14ac:dyDescent="0.3">
      <c r="B6" s="306" t="s">
        <v>1</v>
      </c>
      <c r="C6" s="306"/>
      <c r="D6" s="306"/>
      <c r="E6" s="306"/>
      <c r="F6" s="306"/>
      <c r="G6" s="306"/>
      <c r="H6" s="306"/>
      <c r="I6" s="306"/>
      <c r="J6" s="306"/>
      <c r="K6" s="306"/>
    </row>
    <row r="7" spans="2:15" ht="15.6" x14ac:dyDescent="0.3">
      <c r="B7" s="307" t="s">
        <v>2</v>
      </c>
      <c r="C7" s="307"/>
      <c r="D7" s="307"/>
      <c r="E7" s="307"/>
      <c r="F7" s="307"/>
      <c r="G7" s="307"/>
      <c r="H7" s="307"/>
      <c r="I7" s="307"/>
      <c r="J7" s="307"/>
      <c r="K7" s="307"/>
    </row>
    <row r="8" spans="2:15" ht="15.6" x14ac:dyDescent="0.3">
      <c r="B8" s="2"/>
      <c r="C8" s="2"/>
      <c r="D8" s="2"/>
      <c r="E8" s="2"/>
      <c r="F8" s="2"/>
      <c r="G8" s="2"/>
      <c r="H8" s="2"/>
      <c r="I8" s="2"/>
      <c r="J8" s="2"/>
      <c r="K8" s="2"/>
    </row>
    <row r="9" spans="2:15" ht="15.6" x14ac:dyDescent="0.3">
      <c r="B9" s="3"/>
      <c r="C9" s="3"/>
      <c r="D9" s="3"/>
      <c r="E9" s="308" t="s">
        <v>3</v>
      </c>
      <c r="F9" s="309"/>
      <c r="G9" s="310"/>
      <c r="H9" s="4"/>
      <c r="I9" s="308" t="s">
        <v>3</v>
      </c>
      <c r="J9" s="309"/>
      <c r="K9" s="310"/>
    </row>
    <row r="10" spans="2:15" ht="31.2" x14ac:dyDescent="0.3">
      <c r="B10" s="5" t="s">
        <v>4</v>
      </c>
      <c r="C10" s="6" t="s">
        <v>5</v>
      </c>
      <c r="D10" s="7" t="s">
        <v>6</v>
      </c>
      <c r="E10" s="8" t="s">
        <v>7</v>
      </c>
      <c r="F10" s="9" t="s">
        <v>8</v>
      </c>
      <c r="G10" s="10" t="s">
        <v>9</v>
      </c>
      <c r="H10" s="11" t="s">
        <v>10</v>
      </c>
      <c r="I10" s="8" t="s">
        <v>7</v>
      </c>
      <c r="J10" s="9" t="s">
        <v>8</v>
      </c>
      <c r="K10" s="6" t="s">
        <v>9</v>
      </c>
    </row>
    <row r="11" spans="2:15" ht="15.6" x14ac:dyDescent="0.3">
      <c r="B11" s="12" t="s">
        <v>11</v>
      </c>
      <c r="C11" s="13">
        <v>0</v>
      </c>
      <c r="D11" s="14">
        <v>0</v>
      </c>
      <c r="E11" s="15">
        <v>0</v>
      </c>
      <c r="F11" s="15">
        <v>0</v>
      </c>
      <c r="G11" s="16">
        <f>SUM(E11:F11)</f>
        <v>0</v>
      </c>
      <c r="H11" s="14">
        <v>0</v>
      </c>
      <c r="I11" s="16">
        <v>0</v>
      </c>
      <c r="J11" s="16">
        <v>0</v>
      </c>
      <c r="K11" s="16">
        <f t="shared" ref="K11:K20" si="0">SUM(I11:J11)</f>
        <v>0</v>
      </c>
      <c r="O11" t="s">
        <v>12</v>
      </c>
    </row>
    <row r="12" spans="2:15" ht="15.6" x14ac:dyDescent="0.3">
      <c r="B12" s="12" t="s">
        <v>13</v>
      </c>
      <c r="C12" s="13">
        <v>0</v>
      </c>
      <c r="D12" s="14">
        <v>0</v>
      </c>
      <c r="E12" s="15">
        <v>0</v>
      </c>
      <c r="F12" s="15">
        <v>0</v>
      </c>
      <c r="G12" s="16">
        <f t="shared" ref="G12:G20" si="1">SUM(E12:F12)</f>
        <v>0</v>
      </c>
      <c r="H12" s="14">
        <v>0</v>
      </c>
      <c r="I12" s="16">
        <v>0</v>
      </c>
      <c r="J12" s="15">
        <v>0</v>
      </c>
      <c r="K12" s="16">
        <f t="shared" si="0"/>
        <v>0</v>
      </c>
      <c r="M12" t="s">
        <v>12</v>
      </c>
    </row>
    <row r="13" spans="2:15" ht="15.6" x14ac:dyDescent="0.3">
      <c r="B13" s="12" t="s">
        <v>14</v>
      </c>
      <c r="C13" s="13">
        <v>171290</v>
      </c>
      <c r="D13" s="14">
        <v>352</v>
      </c>
      <c r="E13" s="15">
        <v>42</v>
      </c>
      <c r="F13" s="15">
        <v>5</v>
      </c>
      <c r="G13" s="16">
        <f t="shared" si="1"/>
        <v>47</v>
      </c>
      <c r="H13" s="14">
        <v>352</v>
      </c>
      <c r="I13" s="16">
        <v>19</v>
      </c>
      <c r="J13" s="15">
        <v>0</v>
      </c>
      <c r="K13" s="16">
        <f t="shared" si="0"/>
        <v>19</v>
      </c>
      <c r="M13" t="s">
        <v>12</v>
      </c>
    </row>
    <row r="14" spans="2:15" ht="15.6" x14ac:dyDescent="0.3">
      <c r="B14" s="12" t="s">
        <v>15</v>
      </c>
      <c r="C14" s="13">
        <v>0</v>
      </c>
      <c r="D14" s="14">
        <v>0</v>
      </c>
      <c r="E14" s="15">
        <v>0</v>
      </c>
      <c r="F14" s="15">
        <v>0</v>
      </c>
      <c r="G14" s="16">
        <f t="shared" si="1"/>
        <v>0</v>
      </c>
      <c r="H14" s="14">
        <v>0</v>
      </c>
      <c r="I14" s="16">
        <v>0</v>
      </c>
      <c r="J14" s="15">
        <v>0</v>
      </c>
      <c r="K14" s="16">
        <f t="shared" si="0"/>
        <v>0</v>
      </c>
      <c r="M14" t="s">
        <v>12</v>
      </c>
      <c r="N14" t="s">
        <v>12</v>
      </c>
    </row>
    <row r="15" spans="2:15" ht="15.6" x14ac:dyDescent="0.3">
      <c r="B15" s="12" t="s">
        <v>16</v>
      </c>
      <c r="C15" s="13">
        <v>34620</v>
      </c>
      <c r="D15" s="14">
        <v>40</v>
      </c>
      <c r="E15" s="15">
        <v>2</v>
      </c>
      <c r="F15" s="15">
        <v>0</v>
      </c>
      <c r="G15" s="16">
        <f t="shared" si="1"/>
        <v>2</v>
      </c>
      <c r="H15" s="14">
        <v>99.5</v>
      </c>
      <c r="I15" s="16">
        <v>13</v>
      </c>
      <c r="J15" s="15">
        <v>0</v>
      </c>
      <c r="K15" s="16">
        <f t="shared" si="0"/>
        <v>13</v>
      </c>
      <c r="M15" t="s">
        <v>12</v>
      </c>
    </row>
    <row r="16" spans="2:15" ht="15.6" x14ac:dyDescent="0.3">
      <c r="B16" s="12" t="s">
        <v>17</v>
      </c>
      <c r="C16" s="13">
        <v>0</v>
      </c>
      <c r="D16" s="14">
        <v>0</v>
      </c>
      <c r="E16" s="16">
        <v>0</v>
      </c>
      <c r="F16" s="16">
        <v>0</v>
      </c>
      <c r="G16" s="16">
        <f t="shared" si="1"/>
        <v>0</v>
      </c>
      <c r="H16" s="17">
        <v>0</v>
      </c>
      <c r="I16" s="16">
        <v>0</v>
      </c>
      <c r="J16" s="16">
        <v>0</v>
      </c>
      <c r="K16" s="16">
        <f t="shared" si="0"/>
        <v>0</v>
      </c>
    </row>
    <row r="17" spans="2:12" ht="15.6" x14ac:dyDescent="0.3">
      <c r="B17" s="12" t="s">
        <v>18</v>
      </c>
      <c r="C17" s="13">
        <v>2000</v>
      </c>
      <c r="D17" s="14">
        <v>0</v>
      </c>
      <c r="E17" s="16">
        <v>0</v>
      </c>
      <c r="F17" s="16">
        <v>0</v>
      </c>
      <c r="G17" s="16">
        <f t="shared" si="1"/>
        <v>0</v>
      </c>
      <c r="H17" s="17">
        <v>8</v>
      </c>
      <c r="I17" s="16">
        <v>1</v>
      </c>
      <c r="J17" s="16">
        <v>0</v>
      </c>
      <c r="K17" s="16">
        <f t="shared" si="0"/>
        <v>1</v>
      </c>
      <c r="L17" t="s">
        <v>12</v>
      </c>
    </row>
    <row r="18" spans="2:12" ht="15.6" x14ac:dyDescent="0.3">
      <c r="B18" s="12" t="s">
        <v>19</v>
      </c>
      <c r="C18" s="13">
        <v>0</v>
      </c>
      <c r="D18" s="14">
        <v>0</v>
      </c>
      <c r="E18" s="16">
        <v>0</v>
      </c>
      <c r="F18" s="16">
        <v>0</v>
      </c>
      <c r="G18" s="16">
        <f t="shared" si="1"/>
        <v>0</v>
      </c>
      <c r="H18" s="17">
        <v>0</v>
      </c>
      <c r="I18" s="16">
        <v>0</v>
      </c>
      <c r="J18" s="16">
        <v>0</v>
      </c>
      <c r="K18" s="16">
        <f t="shared" si="0"/>
        <v>0</v>
      </c>
    </row>
    <row r="19" spans="2:12" ht="15.6" x14ac:dyDescent="0.3">
      <c r="B19" s="12" t="s">
        <v>20</v>
      </c>
      <c r="C19" s="13">
        <v>47660</v>
      </c>
      <c r="D19" s="14">
        <v>38</v>
      </c>
      <c r="E19" s="16">
        <v>3</v>
      </c>
      <c r="F19" s="15">
        <v>2</v>
      </c>
      <c r="G19" s="16">
        <f t="shared" si="1"/>
        <v>5</v>
      </c>
      <c r="H19" s="14">
        <v>185</v>
      </c>
      <c r="I19" s="16">
        <v>3</v>
      </c>
      <c r="J19" s="15">
        <v>0</v>
      </c>
      <c r="K19" s="16">
        <f t="shared" si="0"/>
        <v>3</v>
      </c>
    </row>
    <row r="20" spans="2:12" ht="15.6" x14ac:dyDescent="0.3">
      <c r="B20" s="12" t="s">
        <v>21</v>
      </c>
      <c r="C20" s="14">
        <v>41100</v>
      </c>
      <c r="D20" s="14">
        <v>65</v>
      </c>
      <c r="E20" s="15">
        <v>4</v>
      </c>
      <c r="F20" s="15">
        <v>0</v>
      </c>
      <c r="G20" s="16">
        <f t="shared" si="1"/>
        <v>4</v>
      </c>
      <c r="H20" s="14">
        <v>79</v>
      </c>
      <c r="I20" s="16">
        <v>9</v>
      </c>
      <c r="J20" s="15">
        <v>0</v>
      </c>
      <c r="K20" s="16">
        <f t="shared" si="0"/>
        <v>9</v>
      </c>
    </row>
    <row r="21" spans="2:12" ht="15.6" x14ac:dyDescent="0.3">
      <c r="B21" s="18" t="s">
        <v>9</v>
      </c>
      <c r="C21" s="19">
        <f>SUM(C11:C20)</f>
        <v>296670</v>
      </c>
      <c r="D21" s="20">
        <f>+D11+D12+D13+D14+D15+D16+D19+D20</f>
        <v>495</v>
      </c>
      <c r="E21" s="21">
        <f>SUM(E11:E20)</f>
        <v>51</v>
      </c>
      <c r="F21" s="22">
        <f>SUM(F11:F20)</f>
        <v>7</v>
      </c>
      <c r="G21" s="23">
        <f>+G11+G12+G13+G14+G15+G16+G19+G20</f>
        <v>58</v>
      </c>
      <c r="H21" s="23">
        <f>SUM(H11:H20)</f>
        <v>723.5</v>
      </c>
      <c r="I21" s="23">
        <f>SUM(I11:I20)</f>
        <v>45</v>
      </c>
      <c r="J21" s="23">
        <f>+J11+J12+J13+J14+J15+J16+J19+J20</f>
        <v>0</v>
      </c>
      <c r="K21" s="23">
        <f>SUM(K11:K20)</f>
        <v>45</v>
      </c>
    </row>
    <row r="22" spans="2:12" ht="15.6" x14ac:dyDescent="0.3">
      <c r="B22" s="3"/>
      <c r="C22" s="3"/>
      <c r="D22" s="3"/>
      <c r="E22" s="2"/>
      <c r="F22" s="3"/>
      <c r="G22" s="3"/>
      <c r="H22" s="3"/>
      <c r="I22" s="3"/>
      <c r="J22" s="3"/>
      <c r="K22" s="3"/>
    </row>
    <row r="23" spans="2:12" ht="15.6" x14ac:dyDescent="0.3">
      <c r="B23" s="3"/>
      <c r="C23" s="3"/>
      <c r="D23" s="3"/>
      <c r="E23" s="2"/>
      <c r="F23" s="3" t="s">
        <v>12</v>
      </c>
      <c r="G23" s="3" t="s">
        <v>12</v>
      </c>
      <c r="H23" s="3"/>
      <c r="I23" s="3"/>
      <c r="J23" s="3"/>
      <c r="K23" s="3" t="s">
        <v>12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788C-E3AE-440D-84A0-8B161A293BEE}">
  <dimension ref="B1:N53"/>
  <sheetViews>
    <sheetView topLeftCell="A38" zoomScale="79" zoomScaleNormal="75" workbookViewId="0">
      <selection activeCell="B55" sqref="B55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3"/>
      <c r="C1" s="3"/>
      <c r="D1" s="3"/>
      <c r="E1" s="3"/>
      <c r="F1" s="3"/>
      <c r="G1" s="3"/>
      <c r="H1" s="3"/>
    </row>
    <row r="2" spans="2:13" ht="15.6" x14ac:dyDescent="0.3">
      <c r="B2" s="306" t="s">
        <v>22</v>
      </c>
      <c r="C2" s="306"/>
      <c r="D2" s="306"/>
      <c r="E2" s="306"/>
      <c r="F2" s="306"/>
      <c r="G2" s="306"/>
      <c r="H2" s="306"/>
    </row>
    <row r="3" spans="2:13" ht="15.6" x14ac:dyDescent="0.3">
      <c r="B3" s="1"/>
      <c r="C3" s="1"/>
      <c r="D3" s="1"/>
      <c r="E3" s="1"/>
      <c r="F3" s="1"/>
      <c r="G3" s="1"/>
      <c r="H3" s="1"/>
    </row>
    <row r="4" spans="2:13" ht="15.6" x14ac:dyDescent="0.3">
      <c r="B4" s="1"/>
      <c r="C4" s="1"/>
      <c r="D4" s="1"/>
      <c r="E4" s="1"/>
      <c r="F4" s="1"/>
      <c r="G4" s="1"/>
      <c r="H4" s="1"/>
    </row>
    <row r="5" spans="2:13" ht="15.6" x14ac:dyDescent="0.3">
      <c r="B5" s="306" t="s">
        <v>23</v>
      </c>
      <c r="C5" s="306"/>
      <c r="D5" s="306"/>
      <c r="E5" s="306"/>
      <c r="F5" s="306"/>
      <c r="G5" s="306"/>
      <c r="H5" s="306"/>
      <c r="I5" s="25"/>
      <c r="J5" s="25"/>
      <c r="K5" s="25"/>
      <c r="L5" s="25"/>
      <c r="M5" s="25"/>
    </row>
    <row r="6" spans="2:13" ht="15.6" x14ac:dyDescent="0.3">
      <c r="B6" s="306" t="s">
        <v>2</v>
      </c>
      <c r="C6" s="306"/>
      <c r="D6" s="306"/>
      <c r="E6" s="306"/>
      <c r="F6" s="306"/>
      <c r="G6" s="306"/>
      <c r="H6" s="306"/>
    </row>
    <row r="7" spans="2:13" ht="10.199999999999999" customHeight="1" thickBot="1" x14ac:dyDescent="0.35">
      <c r="B7" s="3"/>
      <c r="C7" s="3"/>
      <c r="D7" s="3"/>
      <c r="E7" s="3"/>
      <c r="F7" s="3"/>
      <c r="G7" s="3"/>
      <c r="H7" s="3"/>
    </row>
    <row r="8" spans="2:13" ht="16.2" thickBot="1" x14ac:dyDescent="0.35">
      <c r="B8" s="313" t="s">
        <v>24</v>
      </c>
      <c r="C8" s="314"/>
      <c r="D8" s="314"/>
      <c r="E8" s="315"/>
      <c r="F8" s="313" t="s">
        <v>3</v>
      </c>
      <c r="G8" s="314"/>
      <c r="H8" s="315"/>
    </row>
    <row r="9" spans="2:13" ht="35.4" customHeight="1" x14ac:dyDescent="0.3">
      <c r="B9" s="5" t="s">
        <v>4</v>
      </c>
      <c r="C9" s="26" t="s">
        <v>25</v>
      </c>
      <c r="D9" s="26" t="s">
        <v>26</v>
      </c>
      <c r="E9" s="26" t="s">
        <v>27</v>
      </c>
      <c r="F9" s="27" t="s">
        <v>7</v>
      </c>
      <c r="G9" s="28" t="s">
        <v>8</v>
      </c>
      <c r="H9" s="26" t="s">
        <v>9</v>
      </c>
    </row>
    <row r="10" spans="2:13" ht="15.6" x14ac:dyDescent="0.3">
      <c r="B10" s="12" t="s">
        <v>11</v>
      </c>
      <c r="C10" s="29">
        <v>95</v>
      </c>
      <c r="D10" s="30">
        <v>4</v>
      </c>
      <c r="E10" s="31">
        <v>100</v>
      </c>
      <c r="F10" s="16">
        <v>3</v>
      </c>
      <c r="G10" s="16">
        <v>1</v>
      </c>
      <c r="H10" s="16">
        <f>SUM(F10:G10)</f>
        <v>4</v>
      </c>
    </row>
    <row r="11" spans="2:13" ht="15.6" x14ac:dyDescent="0.3">
      <c r="B11" s="12" t="s">
        <v>13</v>
      </c>
      <c r="C11" s="29">
        <v>326</v>
      </c>
      <c r="D11" s="30">
        <v>28</v>
      </c>
      <c r="E11" s="31">
        <v>455</v>
      </c>
      <c r="F11" s="16">
        <v>22</v>
      </c>
      <c r="G11" s="16">
        <v>6</v>
      </c>
      <c r="H11" s="16">
        <f t="shared" ref="H11:H19" si="0">SUM(F11:G11)</f>
        <v>28</v>
      </c>
    </row>
    <row r="12" spans="2:13" ht="15.6" x14ac:dyDescent="0.3">
      <c r="B12" s="12" t="s">
        <v>14</v>
      </c>
      <c r="C12" s="29">
        <v>6935</v>
      </c>
      <c r="D12" s="30">
        <v>81</v>
      </c>
      <c r="E12" s="31">
        <v>7215</v>
      </c>
      <c r="F12" s="16">
        <v>72</v>
      </c>
      <c r="G12" s="16">
        <v>9</v>
      </c>
      <c r="H12" s="16">
        <f t="shared" si="0"/>
        <v>81</v>
      </c>
      <c r="L12" t="s">
        <v>12</v>
      </c>
    </row>
    <row r="13" spans="2:13" ht="15.6" x14ac:dyDescent="0.3">
      <c r="B13" s="12" t="s">
        <v>15</v>
      </c>
      <c r="C13" s="29">
        <v>364</v>
      </c>
      <c r="D13" s="30">
        <v>18</v>
      </c>
      <c r="E13" s="31">
        <v>376</v>
      </c>
      <c r="F13" s="16">
        <v>14</v>
      </c>
      <c r="G13" s="16">
        <v>4</v>
      </c>
      <c r="H13" s="16">
        <f t="shared" si="0"/>
        <v>18</v>
      </c>
    </row>
    <row r="14" spans="2:13" ht="15.6" x14ac:dyDescent="0.3">
      <c r="B14" s="12" t="s">
        <v>16</v>
      </c>
      <c r="C14" s="29">
        <v>0</v>
      </c>
      <c r="D14" s="30">
        <v>0</v>
      </c>
      <c r="E14" s="31">
        <v>0</v>
      </c>
      <c r="F14" s="16">
        <v>0</v>
      </c>
      <c r="G14" s="16">
        <v>0</v>
      </c>
      <c r="H14" s="16">
        <f t="shared" si="0"/>
        <v>0</v>
      </c>
      <c r="L14" t="s">
        <v>12</v>
      </c>
    </row>
    <row r="15" spans="2:13" ht="15.6" x14ac:dyDescent="0.3">
      <c r="B15" s="12" t="s">
        <v>17</v>
      </c>
      <c r="C15" s="29">
        <v>80</v>
      </c>
      <c r="D15" s="30">
        <v>6</v>
      </c>
      <c r="E15" s="31">
        <v>102</v>
      </c>
      <c r="F15" s="16">
        <v>6</v>
      </c>
      <c r="G15" s="16">
        <v>0</v>
      </c>
      <c r="H15" s="16">
        <f t="shared" si="0"/>
        <v>6</v>
      </c>
      <c r="K15" t="s">
        <v>12</v>
      </c>
    </row>
    <row r="16" spans="2:13" ht="15.6" x14ac:dyDescent="0.3">
      <c r="B16" s="12" t="s">
        <v>18</v>
      </c>
      <c r="C16" s="29">
        <v>1262</v>
      </c>
      <c r="D16" s="30">
        <v>23</v>
      </c>
      <c r="E16" s="31">
        <v>1262</v>
      </c>
      <c r="F16" s="16">
        <v>19</v>
      </c>
      <c r="G16" s="16">
        <v>3</v>
      </c>
      <c r="H16" s="16">
        <f t="shared" si="0"/>
        <v>22</v>
      </c>
      <c r="J16" t="s">
        <v>12</v>
      </c>
    </row>
    <row r="17" spans="2:14" ht="15.6" x14ac:dyDescent="0.3">
      <c r="B17" s="12" t="s">
        <v>19</v>
      </c>
      <c r="C17" s="29">
        <v>361</v>
      </c>
      <c r="D17" s="30">
        <v>12</v>
      </c>
      <c r="E17" s="31">
        <v>361</v>
      </c>
      <c r="F17" s="16">
        <v>9</v>
      </c>
      <c r="G17" s="16">
        <v>3</v>
      </c>
      <c r="H17" s="16">
        <f t="shared" si="0"/>
        <v>12</v>
      </c>
    </row>
    <row r="18" spans="2:14" ht="15.6" x14ac:dyDescent="0.3">
      <c r="B18" s="12" t="s">
        <v>20</v>
      </c>
      <c r="C18" s="29">
        <v>1211</v>
      </c>
      <c r="D18" s="30">
        <v>23</v>
      </c>
      <c r="E18" s="31">
        <v>1211</v>
      </c>
      <c r="F18" s="15">
        <v>21</v>
      </c>
      <c r="G18" s="15">
        <v>2</v>
      </c>
      <c r="H18" s="16">
        <f t="shared" si="0"/>
        <v>23</v>
      </c>
    </row>
    <row r="19" spans="2:14" ht="15.6" x14ac:dyDescent="0.3">
      <c r="B19" s="12" t="s">
        <v>21</v>
      </c>
      <c r="C19" s="29">
        <v>1699</v>
      </c>
      <c r="D19" s="30">
        <v>108</v>
      </c>
      <c r="E19" s="31">
        <v>2805</v>
      </c>
      <c r="F19" s="15">
        <v>85</v>
      </c>
      <c r="G19" s="15">
        <v>23</v>
      </c>
      <c r="H19" s="16">
        <f t="shared" si="0"/>
        <v>108</v>
      </c>
      <c r="K19" t="s">
        <v>12</v>
      </c>
    </row>
    <row r="20" spans="2:14" ht="15.6" x14ac:dyDescent="0.3">
      <c r="B20" s="32" t="s">
        <v>9</v>
      </c>
      <c r="C20" s="33">
        <f>SUM(C10:C19)</f>
        <v>12333</v>
      </c>
      <c r="D20" s="33">
        <f t="shared" ref="D20:H20" si="1">+D10+D11+D12+D13+D14+D15+D18+D19</f>
        <v>268</v>
      </c>
      <c r="E20" s="33">
        <f>SUM(E10:E19)</f>
        <v>13887</v>
      </c>
      <c r="F20" s="33">
        <f t="shared" si="1"/>
        <v>223</v>
      </c>
      <c r="G20" s="33">
        <f t="shared" si="1"/>
        <v>45</v>
      </c>
      <c r="H20" s="33">
        <f t="shared" si="1"/>
        <v>268</v>
      </c>
    </row>
    <row r="21" spans="2:14" ht="16.2" thickBot="1" x14ac:dyDescent="0.35">
      <c r="B21" s="3"/>
      <c r="C21" s="3"/>
      <c r="D21" s="3"/>
      <c r="E21" s="3"/>
      <c r="F21" s="3"/>
      <c r="G21" s="3"/>
      <c r="H21" s="3"/>
    </row>
    <row r="22" spans="2:14" ht="16.2" thickBot="1" x14ac:dyDescent="0.35">
      <c r="B22" s="313" t="s">
        <v>28</v>
      </c>
      <c r="C22" s="314"/>
      <c r="D22" s="315"/>
      <c r="E22" s="313" t="s">
        <v>3</v>
      </c>
      <c r="F22" s="314"/>
      <c r="G22" s="314"/>
      <c r="H22" s="315"/>
    </row>
    <row r="23" spans="2:14" ht="40.200000000000003" customHeight="1" thickBot="1" x14ac:dyDescent="0.35">
      <c r="B23" s="5" t="s">
        <v>4</v>
      </c>
      <c r="C23" s="26" t="s">
        <v>29</v>
      </c>
      <c r="D23" s="34" t="s">
        <v>30</v>
      </c>
      <c r="E23" s="35" t="s">
        <v>7</v>
      </c>
      <c r="F23" s="28" t="s">
        <v>8</v>
      </c>
      <c r="G23" s="316" t="s">
        <v>9</v>
      </c>
      <c r="H23" s="317"/>
    </row>
    <row r="24" spans="2:14" ht="15.6" x14ac:dyDescent="0.3">
      <c r="B24" s="12" t="s">
        <v>11</v>
      </c>
      <c r="C24" s="36">
        <v>0</v>
      </c>
      <c r="D24" s="37">
        <v>0</v>
      </c>
      <c r="E24" s="38">
        <v>0</v>
      </c>
      <c r="F24" s="39">
        <v>0</v>
      </c>
      <c r="G24" s="318">
        <f t="shared" ref="G24:G33" si="2">SUM(E24:F24)</f>
        <v>0</v>
      </c>
      <c r="H24" s="319"/>
    </row>
    <row r="25" spans="2:14" ht="15.6" x14ac:dyDescent="0.3">
      <c r="B25" s="12" t="s">
        <v>13</v>
      </c>
      <c r="C25" s="36">
        <v>0</v>
      </c>
      <c r="D25" s="37">
        <v>0</v>
      </c>
      <c r="E25" s="38">
        <v>0</v>
      </c>
      <c r="F25" s="39">
        <v>0</v>
      </c>
      <c r="G25" s="311">
        <f t="shared" si="2"/>
        <v>0</v>
      </c>
      <c r="H25" s="312"/>
    </row>
    <row r="26" spans="2:14" ht="15.6" x14ac:dyDescent="0.3">
      <c r="B26" s="12" t="s">
        <v>14</v>
      </c>
      <c r="C26" s="36">
        <v>0</v>
      </c>
      <c r="D26" s="37">
        <v>0</v>
      </c>
      <c r="E26" s="38">
        <v>0</v>
      </c>
      <c r="F26" s="39">
        <v>0</v>
      </c>
      <c r="G26" s="311">
        <f t="shared" si="2"/>
        <v>0</v>
      </c>
      <c r="H26" s="312"/>
      <c r="L26" t="s">
        <v>12</v>
      </c>
    </row>
    <row r="27" spans="2:14" ht="15.6" x14ac:dyDescent="0.3">
      <c r="B27" s="12" t="s">
        <v>15</v>
      </c>
      <c r="C27" s="36">
        <v>0</v>
      </c>
      <c r="D27" s="37">
        <v>0</v>
      </c>
      <c r="E27" s="38">
        <v>0</v>
      </c>
      <c r="F27" s="39">
        <v>0</v>
      </c>
      <c r="G27" s="311">
        <f t="shared" si="2"/>
        <v>0</v>
      </c>
      <c r="H27" s="312"/>
      <c r="K27" t="s">
        <v>12</v>
      </c>
    </row>
    <row r="28" spans="2:14" ht="15.6" x14ac:dyDescent="0.3">
      <c r="B28" s="12" t="s">
        <v>16</v>
      </c>
      <c r="C28" s="36">
        <v>10</v>
      </c>
      <c r="D28" s="37">
        <v>1204</v>
      </c>
      <c r="E28" s="38">
        <v>2</v>
      </c>
      <c r="F28" s="39">
        <v>0</v>
      </c>
      <c r="G28" s="311">
        <f t="shared" si="2"/>
        <v>2</v>
      </c>
      <c r="H28" s="312"/>
      <c r="M28" t="s">
        <v>12</v>
      </c>
      <c r="N28" t="s">
        <v>12</v>
      </c>
    </row>
    <row r="29" spans="2:14" ht="15.6" x14ac:dyDescent="0.3">
      <c r="B29" s="12" t="s">
        <v>17</v>
      </c>
      <c r="C29" s="36">
        <v>0</v>
      </c>
      <c r="D29" s="37">
        <v>0</v>
      </c>
      <c r="E29" s="38">
        <v>0</v>
      </c>
      <c r="F29" s="39">
        <v>0</v>
      </c>
      <c r="G29" s="311">
        <f t="shared" si="2"/>
        <v>0</v>
      </c>
      <c r="H29" s="312"/>
      <c r="L29" t="s">
        <v>12</v>
      </c>
    </row>
    <row r="30" spans="2:14" ht="15.6" x14ac:dyDescent="0.3">
      <c r="B30" s="12" t="s">
        <v>18</v>
      </c>
      <c r="C30" s="36">
        <v>3</v>
      </c>
      <c r="D30" s="37">
        <v>98</v>
      </c>
      <c r="E30" s="38">
        <v>3</v>
      </c>
      <c r="F30" s="39">
        <v>0</v>
      </c>
      <c r="G30" s="311">
        <f t="shared" si="2"/>
        <v>3</v>
      </c>
      <c r="H30" s="312"/>
      <c r="K30" t="s">
        <v>12</v>
      </c>
    </row>
    <row r="31" spans="2:14" ht="15.6" x14ac:dyDescent="0.3">
      <c r="B31" s="12" t="s">
        <v>19</v>
      </c>
      <c r="C31" s="36">
        <v>0</v>
      </c>
      <c r="D31" s="37">
        <v>0</v>
      </c>
      <c r="E31" s="38">
        <v>0</v>
      </c>
      <c r="F31" s="39">
        <v>0</v>
      </c>
      <c r="G31" s="311">
        <f t="shared" si="2"/>
        <v>0</v>
      </c>
      <c r="H31" s="312"/>
    </row>
    <row r="32" spans="2:14" ht="15.6" x14ac:dyDescent="0.3">
      <c r="B32" s="12" t="s">
        <v>20</v>
      </c>
      <c r="C32" s="36">
        <v>0</v>
      </c>
      <c r="D32" s="37">
        <v>0</v>
      </c>
      <c r="E32" s="38">
        <v>0</v>
      </c>
      <c r="F32" s="39">
        <v>0</v>
      </c>
      <c r="G32" s="311">
        <f t="shared" si="2"/>
        <v>0</v>
      </c>
      <c r="H32" s="312"/>
    </row>
    <row r="33" spans="2:13" ht="15.6" x14ac:dyDescent="0.3">
      <c r="B33" s="12" t="s">
        <v>21</v>
      </c>
      <c r="C33" s="36">
        <v>3</v>
      </c>
      <c r="D33" s="37">
        <v>1020</v>
      </c>
      <c r="E33" s="38">
        <v>3</v>
      </c>
      <c r="F33" s="39">
        <v>0</v>
      </c>
      <c r="G33" s="311">
        <f t="shared" si="2"/>
        <v>3</v>
      </c>
      <c r="H33" s="312"/>
      <c r="L33" t="s">
        <v>12</v>
      </c>
    </row>
    <row r="34" spans="2:13" ht="16.2" thickBot="1" x14ac:dyDescent="0.35">
      <c r="B34" s="32" t="s">
        <v>9</v>
      </c>
      <c r="C34" s="33">
        <f>+C24+C25+C26+C27+C28+C29+C32+C33</f>
        <v>13</v>
      </c>
      <c r="D34" s="40">
        <f>+D24+D25+D26+D27+D28+D29+D32+D33</f>
        <v>2224</v>
      </c>
      <c r="E34" s="41">
        <f>+E24+E25+E26+E27+E28+E29+E32+E33</f>
        <v>5</v>
      </c>
      <c r="F34" s="42">
        <f>SUM(F24:F33)</f>
        <v>0</v>
      </c>
      <c r="G34" s="320">
        <f t="shared" ref="G34" si="3">SUM(E34:F34)</f>
        <v>5</v>
      </c>
      <c r="H34" s="321"/>
      <c r="K34" t="s">
        <v>12</v>
      </c>
    </row>
    <row r="35" spans="2:13" ht="16.2" thickBot="1" x14ac:dyDescent="0.35">
      <c r="B35" s="3"/>
      <c r="C35" s="3"/>
      <c r="D35" s="3"/>
      <c r="E35" s="3"/>
      <c r="F35" s="3"/>
      <c r="G35" s="3"/>
      <c r="H35" s="3"/>
    </row>
    <row r="36" spans="2:13" ht="16.2" thickBot="1" x14ac:dyDescent="0.35">
      <c r="B36" s="313" t="s">
        <v>31</v>
      </c>
      <c r="C36" s="314"/>
      <c r="D36" s="315"/>
      <c r="E36" s="313" t="s">
        <v>3</v>
      </c>
      <c r="F36" s="314"/>
      <c r="G36" s="314"/>
      <c r="H36" s="315"/>
    </row>
    <row r="37" spans="2:13" ht="31.2" x14ac:dyDescent="0.3">
      <c r="B37" s="5" t="s">
        <v>4</v>
      </c>
      <c r="C37" s="43" t="s">
        <v>29</v>
      </c>
      <c r="D37" s="44" t="s">
        <v>30</v>
      </c>
      <c r="E37" s="45" t="s">
        <v>7</v>
      </c>
      <c r="F37" s="46" t="s">
        <v>8</v>
      </c>
      <c r="G37" s="322" t="s">
        <v>9</v>
      </c>
      <c r="H37" s="323"/>
    </row>
    <row r="38" spans="2:13" ht="15.6" x14ac:dyDescent="0.3">
      <c r="B38" s="12" t="s">
        <v>11</v>
      </c>
      <c r="C38" s="47">
        <v>88</v>
      </c>
      <c r="D38" s="48">
        <v>2227</v>
      </c>
      <c r="E38" s="15">
        <v>77</v>
      </c>
      <c r="F38" s="15">
        <v>11</v>
      </c>
      <c r="G38" s="311">
        <f t="shared" ref="G38:G47" si="4">SUM(E38:F38)</f>
        <v>88</v>
      </c>
      <c r="H38" s="312"/>
    </row>
    <row r="39" spans="2:13" ht="15.6" x14ac:dyDescent="0.3">
      <c r="B39" s="12" t="s">
        <v>13</v>
      </c>
      <c r="C39" s="49">
        <v>42</v>
      </c>
      <c r="D39" s="50">
        <v>826</v>
      </c>
      <c r="E39" s="15">
        <v>35</v>
      </c>
      <c r="F39" s="15">
        <v>7</v>
      </c>
      <c r="G39" s="311">
        <f t="shared" si="4"/>
        <v>42</v>
      </c>
      <c r="H39" s="312"/>
    </row>
    <row r="40" spans="2:13" ht="15.6" x14ac:dyDescent="0.3">
      <c r="B40" s="12" t="s">
        <v>14</v>
      </c>
      <c r="C40" s="49">
        <v>245</v>
      </c>
      <c r="D40" s="49">
        <v>11902</v>
      </c>
      <c r="E40" s="15">
        <v>194</v>
      </c>
      <c r="F40" s="15">
        <v>51</v>
      </c>
      <c r="G40" s="311">
        <f t="shared" si="4"/>
        <v>245</v>
      </c>
      <c r="H40" s="312"/>
      <c r="K40" t="s">
        <v>12</v>
      </c>
    </row>
    <row r="41" spans="2:13" ht="15.6" x14ac:dyDescent="0.3">
      <c r="B41" s="12" t="s">
        <v>15</v>
      </c>
      <c r="C41" s="49">
        <v>91</v>
      </c>
      <c r="D41" s="50">
        <v>3365.45</v>
      </c>
      <c r="E41" s="51">
        <v>82</v>
      </c>
      <c r="F41" s="15">
        <v>9</v>
      </c>
      <c r="G41" s="311">
        <f t="shared" si="4"/>
        <v>91</v>
      </c>
      <c r="H41" s="312"/>
    </row>
    <row r="42" spans="2:13" ht="15.6" x14ac:dyDescent="0.3">
      <c r="B42" s="12" t="s">
        <v>16</v>
      </c>
      <c r="C42" s="49">
        <v>42</v>
      </c>
      <c r="D42" s="50">
        <v>3655</v>
      </c>
      <c r="E42" s="52">
        <v>38</v>
      </c>
      <c r="F42" s="15">
        <v>4</v>
      </c>
      <c r="G42" s="311">
        <f t="shared" si="4"/>
        <v>42</v>
      </c>
      <c r="H42" s="312"/>
      <c r="J42" t="s">
        <v>12</v>
      </c>
    </row>
    <row r="43" spans="2:13" ht="15.6" x14ac:dyDescent="0.3">
      <c r="B43" s="12" t="s">
        <v>17</v>
      </c>
      <c r="C43" s="49">
        <v>9</v>
      </c>
      <c r="D43" s="53">
        <v>642</v>
      </c>
      <c r="E43" s="51">
        <v>9</v>
      </c>
      <c r="F43" s="15">
        <v>0</v>
      </c>
      <c r="G43" s="311">
        <f t="shared" si="4"/>
        <v>9</v>
      </c>
      <c r="H43" s="312"/>
      <c r="K43" t="s">
        <v>12</v>
      </c>
      <c r="L43" t="s">
        <v>12</v>
      </c>
    </row>
    <row r="44" spans="2:13" ht="15.6" x14ac:dyDescent="0.3">
      <c r="B44" s="12" t="s">
        <v>18</v>
      </c>
      <c r="C44" s="49">
        <v>67</v>
      </c>
      <c r="D44" s="54">
        <v>1409</v>
      </c>
      <c r="E44" s="15">
        <v>61</v>
      </c>
      <c r="F44" s="15">
        <v>6</v>
      </c>
      <c r="G44" s="311">
        <f t="shared" si="4"/>
        <v>67</v>
      </c>
      <c r="H44" s="312"/>
      <c r="M44" t="s">
        <v>12</v>
      </c>
    </row>
    <row r="45" spans="2:13" ht="15.6" x14ac:dyDescent="0.3">
      <c r="B45" s="12" t="s">
        <v>19</v>
      </c>
      <c r="C45" s="49">
        <v>78</v>
      </c>
      <c r="D45" s="54">
        <v>1665</v>
      </c>
      <c r="E45" s="15">
        <v>63</v>
      </c>
      <c r="F45" s="15">
        <v>15</v>
      </c>
      <c r="G45" s="311">
        <f t="shared" si="4"/>
        <v>78</v>
      </c>
      <c r="H45" s="312"/>
      <c r="J45" t="s">
        <v>12</v>
      </c>
    </row>
    <row r="46" spans="2:13" ht="15.6" x14ac:dyDescent="0.3">
      <c r="B46" s="12" t="s">
        <v>20</v>
      </c>
      <c r="C46" s="55">
        <v>134</v>
      </c>
      <c r="D46" s="49">
        <v>6724.17</v>
      </c>
      <c r="E46" s="15">
        <v>125</v>
      </c>
      <c r="F46" s="15">
        <v>9</v>
      </c>
      <c r="G46" s="311">
        <f t="shared" si="4"/>
        <v>134</v>
      </c>
      <c r="H46" s="312"/>
      <c r="K46" t="s">
        <v>12</v>
      </c>
    </row>
    <row r="47" spans="2:13" ht="15.6" x14ac:dyDescent="0.3">
      <c r="B47" s="12" t="s">
        <v>21</v>
      </c>
      <c r="C47" s="47">
        <v>169</v>
      </c>
      <c r="D47" s="48">
        <v>6093</v>
      </c>
      <c r="E47" s="15">
        <v>138</v>
      </c>
      <c r="F47" s="15">
        <v>31</v>
      </c>
      <c r="G47" s="311">
        <f t="shared" si="4"/>
        <v>169</v>
      </c>
      <c r="H47" s="312"/>
      <c r="J47" t="s">
        <v>12</v>
      </c>
    </row>
    <row r="48" spans="2:13" ht="16.2" thickBot="1" x14ac:dyDescent="0.35">
      <c r="B48" s="32" t="s">
        <v>9</v>
      </c>
      <c r="C48" s="56">
        <f>SUM(C38:C47)</f>
        <v>965</v>
      </c>
      <c r="D48" s="57">
        <f>SUM(D38:D47)</f>
        <v>38508.620000000003</v>
      </c>
      <c r="E48" s="58">
        <f>SUM(E38:E47)</f>
        <v>822</v>
      </c>
      <c r="F48" s="58">
        <f>SUM(F38:F47)</f>
        <v>143</v>
      </c>
      <c r="G48" s="324">
        <f>SUM(G38:H47)</f>
        <v>965</v>
      </c>
      <c r="H48" s="325"/>
    </row>
    <row r="49" spans="2:12" ht="15.6" x14ac:dyDescent="0.3">
      <c r="B49" s="3"/>
      <c r="C49" s="3"/>
      <c r="D49" s="3"/>
      <c r="E49" s="3"/>
      <c r="F49" s="3"/>
      <c r="G49" s="3"/>
      <c r="H49" s="3"/>
      <c r="K49" t="s">
        <v>12</v>
      </c>
      <c r="L49" t="s">
        <v>12</v>
      </c>
    </row>
    <row r="50" spans="2:12" ht="15.6" x14ac:dyDescent="0.3">
      <c r="B50" s="3"/>
      <c r="C50" s="3"/>
      <c r="D50" s="3"/>
      <c r="E50" s="3"/>
      <c r="F50" s="3"/>
      <c r="G50" s="3"/>
      <c r="H50" s="3"/>
    </row>
    <row r="51" spans="2:12" ht="15.6" x14ac:dyDescent="0.3">
      <c r="B51" s="3"/>
      <c r="C51" s="3"/>
      <c r="D51" s="3"/>
      <c r="E51" s="3"/>
      <c r="F51" s="3"/>
      <c r="G51" s="3"/>
      <c r="H51" s="3"/>
    </row>
    <row r="52" spans="2:12" ht="15.6" x14ac:dyDescent="0.3">
      <c r="B52" s="3"/>
      <c r="C52" s="3"/>
      <c r="D52" s="3"/>
      <c r="E52" s="3"/>
      <c r="F52" s="3"/>
      <c r="G52" s="3"/>
      <c r="H52" s="3"/>
    </row>
    <row r="53" spans="2:12" ht="15.6" x14ac:dyDescent="0.3">
      <c r="B53" s="3"/>
      <c r="C53" s="3"/>
      <c r="D53" s="3"/>
      <c r="E53" s="3"/>
      <c r="F53" s="3"/>
      <c r="G53" s="3"/>
      <c r="H53" s="3"/>
    </row>
  </sheetData>
  <mergeCells count="33">
    <mergeCell ref="G47:H47"/>
    <mergeCell ref="G48:H48"/>
    <mergeCell ref="G41:H41"/>
    <mergeCell ref="G42:H42"/>
    <mergeCell ref="G43:H43"/>
    <mergeCell ref="G44:H44"/>
    <mergeCell ref="G45:H45"/>
    <mergeCell ref="G46:H46"/>
    <mergeCell ref="B36:D36"/>
    <mergeCell ref="E36:H36"/>
    <mergeCell ref="G37:H37"/>
    <mergeCell ref="G38:H38"/>
    <mergeCell ref="G39:H39"/>
    <mergeCell ref="G40:H40"/>
    <mergeCell ref="G29:H29"/>
    <mergeCell ref="G30:H30"/>
    <mergeCell ref="G31:H31"/>
    <mergeCell ref="G32:H32"/>
    <mergeCell ref="G33:H33"/>
    <mergeCell ref="G34:H34"/>
    <mergeCell ref="G28:H28"/>
    <mergeCell ref="B2:H2"/>
    <mergeCell ref="B5:H5"/>
    <mergeCell ref="B6:H6"/>
    <mergeCell ref="B8:E8"/>
    <mergeCell ref="F8:H8"/>
    <mergeCell ref="B22:D22"/>
    <mergeCell ref="E22:H22"/>
    <mergeCell ref="G23:H23"/>
    <mergeCell ref="G24:H24"/>
    <mergeCell ref="G25:H25"/>
    <mergeCell ref="G26:H26"/>
    <mergeCell ref="G27:H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E1065-E6DA-453F-AB82-B8DC46C708E3}">
  <dimension ref="A5:R38"/>
  <sheetViews>
    <sheetView topLeftCell="B1" zoomScale="103" zoomScaleNormal="100" workbookViewId="0">
      <selection activeCell="G2" sqref="G2"/>
    </sheetView>
  </sheetViews>
  <sheetFormatPr baseColWidth="10" defaultColWidth="8.88671875" defaultRowHeight="14.4" x14ac:dyDescent="0.3"/>
  <cols>
    <col min="2" max="2" width="22.77734375" customWidth="1"/>
    <col min="3" max="3" width="13.88671875" customWidth="1"/>
    <col min="4" max="4" width="12.21875" customWidth="1"/>
    <col min="5" max="5" width="15.33203125" customWidth="1"/>
    <col min="6" max="6" width="15.88671875" customWidth="1"/>
    <col min="7" max="7" width="15.44140625" customWidth="1"/>
    <col min="8" max="8" width="14.33203125" customWidth="1"/>
    <col min="9" max="9" width="11" customWidth="1"/>
    <col min="10" max="10" width="11.109375" customWidth="1"/>
    <col min="11" max="11" width="13.21875" customWidth="1"/>
    <col min="12" max="12" width="13.109375" customWidth="1"/>
    <col min="13" max="13" width="12.77734375" customWidth="1"/>
    <col min="14" max="14" width="11.88671875" customWidth="1"/>
    <col min="15" max="15" width="11.33203125" customWidth="1"/>
    <col min="16" max="16" width="11.44140625" customWidth="1"/>
    <col min="17" max="17" width="11.109375" customWidth="1"/>
    <col min="18" max="18" width="14.6640625" customWidth="1"/>
  </cols>
  <sheetData>
    <row r="5" spans="2:18" ht="28.95" customHeight="1" x14ac:dyDescent="0.3">
      <c r="B5" s="327" t="s">
        <v>32</v>
      </c>
      <c r="C5" s="327"/>
      <c r="D5" s="327"/>
      <c r="E5" s="327"/>
      <c r="F5" s="327"/>
      <c r="G5" s="327"/>
      <c r="H5" s="327"/>
      <c r="I5" s="327"/>
      <c r="J5" s="327"/>
      <c r="K5" s="327"/>
      <c r="L5" s="327"/>
      <c r="M5" s="327"/>
      <c r="N5" s="327"/>
      <c r="O5" s="327"/>
      <c r="P5" s="327"/>
      <c r="Q5" s="327"/>
      <c r="R5" s="327"/>
    </row>
    <row r="6" spans="2:18" ht="45.6" customHeight="1" thickBot="1" x14ac:dyDescent="0.35">
      <c r="B6" s="328" t="s">
        <v>33</v>
      </c>
      <c r="C6" s="329" t="s">
        <v>34</v>
      </c>
      <c r="D6" s="329"/>
      <c r="E6" s="330"/>
      <c r="F6" s="330" t="s">
        <v>35</v>
      </c>
      <c r="G6" s="330"/>
      <c r="H6" s="330"/>
      <c r="I6" s="331" t="s">
        <v>36</v>
      </c>
      <c r="J6" s="331"/>
      <c r="K6" s="331"/>
      <c r="L6" s="331"/>
      <c r="M6" s="331"/>
      <c r="N6" s="331"/>
      <c r="O6" s="331"/>
      <c r="P6" s="331"/>
      <c r="Q6" s="331"/>
      <c r="R6" s="332" t="s">
        <v>37</v>
      </c>
    </row>
    <row r="7" spans="2:18" ht="32.4" customHeight="1" thickBot="1" x14ac:dyDescent="0.35">
      <c r="B7" s="328"/>
      <c r="C7" s="59" t="s">
        <v>38</v>
      </c>
      <c r="D7" s="60" t="s">
        <v>39</v>
      </c>
      <c r="E7" s="61" t="s">
        <v>40</v>
      </c>
      <c r="F7" s="62" t="s">
        <v>38</v>
      </c>
      <c r="G7" s="63" t="s">
        <v>39</v>
      </c>
      <c r="H7" s="62" t="s">
        <v>40</v>
      </c>
      <c r="I7" s="64" t="s">
        <v>41</v>
      </c>
      <c r="J7" s="62" t="s">
        <v>42</v>
      </c>
      <c r="K7" s="62" t="s">
        <v>43</v>
      </c>
      <c r="L7" s="62" t="s">
        <v>44</v>
      </c>
      <c r="M7" s="65" t="s">
        <v>45</v>
      </c>
      <c r="N7" s="66" t="s">
        <v>46</v>
      </c>
      <c r="O7" s="66" t="s">
        <v>47</v>
      </c>
      <c r="P7" s="67" t="s">
        <v>48</v>
      </c>
      <c r="Q7" s="62" t="s">
        <v>49</v>
      </c>
      <c r="R7" s="333"/>
    </row>
    <row r="8" spans="2:18" ht="19.2" customHeight="1" thickBot="1" x14ac:dyDescent="0.35">
      <c r="B8" s="68" t="s">
        <v>50</v>
      </c>
      <c r="C8" s="69">
        <v>34204</v>
      </c>
      <c r="D8" s="70">
        <v>55750</v>
      </c>
      <c r="E8" s="71">
        <f>C8+D8</f>
        <v>89954</v>
      </c>
      <c r="F8" s="72">
        <v>22283.599999999999</v>
      </c>
      <c r="G8" s="73">
        <v>56876.71</v>
      </c>
      <c r="H8" s="74">
        <f>SUM(F8:G8)</f>
        <v>79160.31</v>
      </c>
      <c r="I8" s="73">
        <v>0</v>
      </c>
      <c r="J8" s="75">
        <v>0</v>
      </c>
      <c r="K8" s="73">
        <v>5587</v>
      </c>
      <c r="L8" s="76">
        <v>15048</v>
      </c>
      <c r="M8" s="73">
        <v>25001</v>
      </c>
      <c r="N8" s="76">
        <v>14866</v>
      </c>
      <c r="O8" s="73">
        <v>4492</v>
      </c>
      <c r="P8" s="73">
        <v>198</v>
      </c>
      <c r="Q8" s="77"/>
      <c r="R8" s="78">
        <f>I8+J8+K8+L8+M8+N8+O8+P8+Q8</f>
        <v>65192</v>
      </c>
    </row>
    <row r="9" spans="2:18" ht="19.2" customHeight="1" thickBot="1" x14ac:dyDescent="0.35">
      <c r="B9" s="68" t="s">
        <v>51</v>
      </c>
      <c r="C9" s="79">
        <v>90</v>
      </c>
      <c r="D9" s="80">
        <v>23807.75</v>
      </c>
      <c r="E9" s="81">
        <f>SUM(C9:D9)</f>
        <v>23897.75</v>
      </c>
      <c r="F9" s="82">
        <v>40</v>
      </c>
      <c r="G9" s="83">
        <v>22334.45</v>
      </c>
      <c r="H9" s="84">
        <f>SUM(F9:G9)</f>
        <v>22374.45</v>
      </c>
      <c r="I9" s="83">
        <v>0</v>
      </c>
      <c r="J9" s="85">
        <v>125.83</v>
      </c>
      <c r="K9" s="86">
        <v>853.25</v>
      </c>
      <c r="L9" s="84">
        <v>5638.96</v>
      </c>
      <c r="M9" s="83">
        <v>26422</v>
      </c>
      <c r="N9" s="84">
        <v>0</v>
      </c>
      <c r="O9" s="83">
        <v>0</v>
      </c>
      <c r="P9" s="83">
        <v>0</v>
      </c>
      <c r="Q9" s="85"/>
      <c r="R9" s="87">
        <f>I9+J9+K9+L9+M9+N9+O9+P9+Q9</f>
        <v>33040.04</v>
      </c>
    </row>
    <row r="10" spans="2:18" ht="19.2" customHeight="1" thickBot="1" x14ac:dyDescent="0.35">
      <c r="B10" s="68" t="s">
        <v>52</v>
      </c>
      <c r="C10" s="88">
        <v>150.13999999999999</v>
      </c>
      <c r="D10" s="89">
        <v>3956.34</v>
      </c>
      <c r="E10" s="90">
        <f>SUM(C10:D10)</f>
        <v>4106.4800000000005</v>
      </c>
      <c r="F10" s="72">
        <v>113.26</v>
      </c>
      <c r="G10" s="73">
        <v>2737.95</v>
      </c>
      <c r="H10" s="74">
        <f>SUM(F10:G10)</f>
        <v>2851.21</v>
      </c>
      <c r="I10" s="73">
        <v>0</v>
      </c>
      <c r="J10" s="77">
        <v>70.69</v>
      </c>
      <c r="K10" s="91">
        <v>224.95</v>
      </c>
      <c r="L10" s="77">
        <v>771.63</v>
      </c>
      <c r="M10" s="91">
        <v>475.92</v>
      </c>
      <c r="N10" s="77">
        <v>502.54</v>
      </c>
      <c r="O10" s="73">
        <v>0</v>
      </c>
      <c r="P10" s="73">
        <v>0</v>
      </c>
      <c r="Q10" s="77"/>
      <c r="R10" s="78">
        <f>I10+J10+K10+L10+M10+N10+O10+P10+Q10</f>
        <v>2045.73</v>
      </c>
    </row>
    <row r="11" spans="2:18" ht="19.2" customHeight="1" thickBot="1" x14ac:dyDescent="0.35">
      <c r="B11" s="68" t="s">
        <v>53</v>
      </c>
      <c r="C11" s="92">
        <v>2292</v>
      </c>
      <c r="D11" s="80">
        <v>0</v>
      </c>
      <c r="E11" s="81">
        <f>SUM(C11:D11)</f>
        <v>2292</v>
      </c>
      <c r="F11" s="82">
        <v>2785.16</v>
      </c>
      <c r="G11" s="83">
        <v>0</v>
      </c>
      <c r="H11" s="84">
        <f>SUM(F11:G11)</f>
        <v>2785.16</v>
      </c>
      <c r="I11" s="93">
        <v>0</v>
      </c>
      <c r="J11" s="94">
        <v>0</v>
      </c>
      <c r="K11" s="83">
        <v>0</v>
      </c>
      <c r="L11" s="84">
        <v>0</v>
      </c>
      <c r="M11" s="83">
        <v>2249.31</v>
      </c>
      <c r="N11" s="85">
        <v>557.03</v>
      </c>
      <c r="O11" s="83">
        <v>0</v>
      </c>
      <c r="P11" s="83">
        <v>0</v>
      </c>
      <c r="Q11" s="85"/>
      <c r="R11" s="87">
        <f>Q11+P11+O11+N11+M11+L11+K11+J11+I11</f>
        <v>2806.34</v>
      </c>
    </row>
    <row r="12" spans="2:18" ht="19.2" customHeight="1" thickBot="1" x14ac:dyDescent="0.35">
      <c r="B12" s="68" t="s">
        <v>54</v>
      </c>
      <c r="C12" s="73">
        <v>1741.64</v>
      </c>
      <c r="D12" s="76">
        <v>34967.360000000001</v>
      </c>
      <c r="E12" s="73">
        <v>36709</v>
      </c>
      <c r="F12" s="77">
        <v>609.57000000000005</v>
      </c>
      <c r="G12" s="73">
        <v>24944.3</v>
      </c>
      <c r="H12" s="95">
        <v>25553.88</v>
      </c>
      <c r="I12" s="96">
        <v>89.62</v>
      </c>
      <c r="J12" s="97">
        <v>622.54</v>
      </c>
      <c r="K12" s="73">
        <v>2470.33</v>
      </c>
      <c r="L12" s="76">
        <v>15312.57</v>
      </c>
      <c r="M12" s="73">
        <v>5288.26</v>
      </c>
      <c r="N12" s="76">
        <v>1483.33</v>
      </c>
      <c r="O12" s="73">
        <v>1099.5219999999999</v>
      </c>
      <c r="P12" s="73">
        <v>0</v>
      </c>
      <c r="Q12" s="77"/>
      <c r="R12" s="78">
        <f t="shared" ref="R12:R17" si="0">I12+J12+K12+L12+M12+N12+O12+P12+Q12</f>
        <v>26366.172000000002</v>
      </c>
    </row>
    <row r="13" spans="2:18" ht="19.2" customHeight="1" thickBot="1" x14ac:dyDescent="0.35">
      <c r="B13" s="68" t="s">
        <v>55</v>
      </c>
      <c r="C13" s="98">
        <v>7010</v>
      </c>
      <c r="D13" s="99">
        <v>61766.32</v>
      </c>
      <c r="E13" s="81">
        <f>SUM(C13:D13)</f>
        <v>68776.320000000007</v>
      </c>
      <c r="F13" s="82">
        <v>2804</v>
      </c>
      <c r="G13" s="83">
        <v>62696</v>
      </c>
      <c r="H13" s="84">
        <f>SUM(F13:G13)</f>
        <v>65500</v>
      </c>
      <c r="I13" s="73">
        <v>0</v>
      </c>
      <c r="J13" s="100">
        <v>866.4</v>
      </c>
      <c r="K13" s="101">
        <v>6536.87</v>
      </c>
      <c r="L13" s="102">
        <v>18719.93</v>
      </c>
      <c r="M13" s="101">
        <v>15765.67</v>
      </c>
      <c r="N13" s="102">
        <v>12911.59</v>
      </c>
      <c r="O13" s="101">
        <v>7194.22</v>
      </c>
      <c r="P13" s="101">
        <v>4494.12</v>
      </c>
      <c r="Q13" s="103"/>
      <c r="R13" s="104">
        <f t="shared" si="0"/>
        <v>66488.800000000003</v>
      </c>
    </row>
    <row r="14" spans="2:18" s="110" customFormat="1" ht="19.2" customHeight="1" thickBot="1" x14ac:dyDescent="0.35">
      <c r="B14" s="105" t="s">
        <v>56</v>
      </c>
      <c r="C14" s="106">
        <v>21600</v>
      </c>
      <c r="D14" s="107">
        <v>222652</v>
      </c>
      <c r="E14" s="71">
        <f>SUM(C14:D14)</f>
        <v>244252</v>
      </c>
      <c r="F14" s="72">
        <v>8245.9</v>
      </c>
      <c r="G14" s="73">
        <v>158826.13</v>
      </c>
      <c r="H14" s="74">
        <f>SUM(F14:G14)</f>
        <v>167072.03</v>
      </c>
      <c r="I14" s="73">
        <v>0</v>
      </c>
      <c r="J14" s="73">
        <v>0</v>
      </c>
      <c r="K14" s="83">
        <v>10911.61</v>
      </c>
      <c r="L14" s="84">
        <v>26501.68</v>
      </c>
      <c r="M14" s="83">
        <v>41141.26</v>
      </c>
      <c r="N14" s="84">
        <v>24185.48</v>
      </c>
      <c r="O14" s="83">
        <v>1174.72</v>
      </c>
      <c r="P14" s="83">
        <v>3664.03</v>
      </c>
      <c r="Q14" s="108"/>
      <c r="R14" s="109">
        <f t="shared" si="0"/>
        <v>107578.78</v>
      </c>
    </row>
    <row r="15" spans="2:18" s="110" customFormat="1" ht="19.2" customHeight="1" thickBot="1" x14ac:dyDescent="0.35">
      <c r="B15" s="105" t="s">
        <v>57</v>
      </c>
      <c r="C15" s="111">
        <v>35572</v>
      </c>
      <c r="D15" s="112">
        <v>15003</v>
      </c>
      <c r="E15" s="113">
        <f>SUM(C15:D15)</f>
        <v>50575</v>
      </c>
      <c r="F15" s="82">
        <v>14228.8</v>
      </c>
      <c r="G15" s="83">
        <v>12385.17</v>
      </c>
      <c r="H15" s="84">
        <f>SUM(F15:G15)</f>
        <v>26613.97</v>
      </c>
      <c r="I15" s="73">
        <v>0</v>
      </c>
      <c r="J15" s="75">
        <v>0</v>
      </c>
      <c r="K15" s="73">
        <v>2950.74</v>
      </c>
      <c r="L15" s="76">
        <v>9350.6</v>
      </c>
      <c r="M15" s="73">
        <v>5400.8</v>
      </c>
      <c r="N15" s="76">
        <v>5023.8</v>
      </c>
      <c r="O15" s="73">
        <v>0</v>
      </c>
      <c r="P15" s="73">
        <v>0</v>
      </c>
      <c r="Q15" s="77"/>
      <c r="R15" s="78">
        <f t="shared" si="0"/>
        <v>22725.94</v>
      </c>
    </row>
    <row r="16" spans="2:18" ht="19.2" customHeight="1" thickBot="1" x14ac:dyDescent="0.35">
      <c r="B16" s="114" t="s">
        <v>58</v>
      </c>
      <c r="C16" s="69">
        <v>32450</v>
      </c>
      <c r="D16" s="69">
        <v>0</v>
      </c>
      <c r="E16" s="115">
        <f>SUM(C16:D16)</f>
        <v>32450</v>
      </c>
      <c r="F16" s="72">
        <v>45202</v>
      </c>
      <c r="G16" s="116">
        <v>0</v>
      </c>
      <c r="H16" s="117">
        <v>45202</v>
      </c>
      <c r="I16" s="118">
        <v>0</v>
      </c>
      <c r="J16" s="119">
        <v>0</v>
      </c>
      <c r="K16" s="120">
        <v>0</v>
      </c>
      <c r="L16" s="121">
        <v>0</v>
      </c>
      <c r="M16" s="118">
        <v>35344</v>
      </c>
      <c r="N16" s="121">
        <v>7040.12</v>
      </c>
      <c r="O16" s="118">
        <v>2603</v>
      </c>
      <c r="P16" s="118">
        <v>80</v>
      </c>
      <c r="Q16" s="122"/>
      <c r="R16" s="123">
        <f t="shared" si="0"/>
        <v>45067.12</v>
      </c>
    </row>
    <row r="17" spans="1:18" ht="19.2" customHeight="1" thickBot="1" x14ac:dyDescent="0.35">
      <c r="A17" s="124"/>
      <c r="B17" s="125" t="s">
        <v>59</v>
      </c>
      <c r="C17" s="98">
        <v>25000</v>
      </c>
      <c r="D17" s="126">
        <v>133555</v>
      </c>
      <c r="E17" s="127">
        <f>SUM(C17:D17)</f>
        <v>158555</v>
      </c>
      <c r="F17" s="128">
        <v>10000</v>
      </c>
      <c r="G17" s="83">
        <v>130000</v>
      </c>
      <c r="H17" s="84">
        <f>SUM(F17:G17)</f>
        <v>140000</v>
      </c>
      <c r="I17" s="73">
        <v>0</v>
      </c>
      <c r="J17" s="75">
        <v>0</v>
      </c>
      <c r="K17" s="73">
        <v>5016.01</v>
      </c>
      <c r="L17" s="76">
        <v>17259.73</v>
      </c>
      <c r="M17" s="73">
        <v>28518.15</v>
      </c>
      <c r="N17" s="76">
        <v>23086.83</v>
      </c>
      <c r="O17" s="73">
        <v>12171.5</v>
      </c>
      <c r="P17" s="73">
        <v>12725.57</v>
      </c>
      <c r="Q17" s="77"/>
      <c r="R17" s="78">
        <f t="shared" si="0"/>
        <v>98777.790000000008</v>
      </c>
    </row>
    <row r="18" spans="1:18" s="129" customFormat="1" ht="24" customHeight="1" thickBot="1" x14ac:dyDescent="0.4">
      <c r="B18" s="130" t="s">
        <v>9</v>
      </c>
      <c r="C18" s="131">
        <f>SUM(C8:C17)</f>
        <v>160109.78</v>
      </c>
      <c r="D18" s="132">
        <f>SUM(D8:D17)</f>
        <v>551457.77</v>
      </c>
      <c r="E18" s="131">
        <f t="shared" ref="E18" si="1">C18+D18</f>
        <v>711567.55</v>
      </c>
      <c r="F18" s="133">
        <f t="shared" ref="F18:O18" si="2">SUM(F8:F17)</f>
        <v>106312.29</v>
      </c>
      <c r="G18" s="134">
        <f t="shared" si="2"/>
        <v>470800.71</v>
      </c>
      <c r="H18" s="135">
        <f t="shared" si="2"/>
        <v>577113.01</v>
      </c>
      <c r="I18" s="133">
        <f t="shared" si="2"/>
        <v>89.62</v>
      </c>
      <c r="J18" s="136">
        <f t="shared" si="2"/>
        <v>1685.46</v>
      </c>
      <c r="K18" s="133">
        <f t="shared" si="2"/>
        <v>34550.76</v>
      </c>
      <c r="L18" s="136">
        <f t="shared" si="2"/>
        <v>108603.1</v>
      </c>
      <c r="M18" s="133">
        <f t="shared" si="2"/>
        <v>185606.37000000002</v>
      </c>
      <c r="N18" s="136">
        <f t="shared" si="2"/>
        <v>89656.72</v>
      </c>
      <c r="O18" s="133">
        <f t="shared" si="2"/>
        <v>28734.962</v>
      </c>
      <c r="P18" s="136">
        <f>SUM(P8:P17)</f>
        <v>21161.72</v>
      </c>
      <c r="Q18" s="137"/>
      <c r="R18" s="138">
        <f>Q18+P18+O18+N18+M18+L18+K18+J18+I18</f>
        <v>470088.712</v>
      </c>
    </row>
    <row r="19" spans="1:18" ht="15.6" x14ac:dyDescent="0.3">
      <c r="B19" s="139"/>
      <c r="C19" s="139"/>
      <c r="D19" s="139"/>
      <c r="E19" s="140"/>
      <c r="G19" s="141"/>
      <c r="H19" s="141"/>
      <c r="I19" s="142"/>
    </row>
    <row r="20" spans="1:18" ht="15.6" x14ac:dyDescent="0.3">
      <c r="B20" s="143"/>
      <c r="E20" s="144"/>
      <c r="J20" s="145"/>
    </row>
    <row r="21" spans="1:18" x14ac:dyDescent="0.3">
      <c r="P21" s="145"/>
    </row>
    <row r="22" spans="1:18" x14ac:dyDescent="0.3">
      <c r="J22" s="145"/>
    </row>
    <row r="38" spans="2:6" ht="15.6" x14ac:dyDescent="0.3">
      <c r="B38" s="326"/>
      <c r="C38" s="326"/>
      <c r="E38" s="326"/>
      <c r="F38" s="326"/>
    </row>
  </sheetData>
  <mergeCells count="8">
    <mergeCell ref="B38:C38"/>
    <mergeCell ref="E38:F38"/>
    <mergeCell ref="B5:R5"/>
    <mergeCell ref="B6:B7"/>
    <mergeCell ref="C6:E6"/>
    <mergeCell ref="F6:H6"/>
    <mergeCell ref="I6:Q6"/>
    <mergeCell ref="R6:R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0D19B-3824-423A-920F-7A0892C8878D}">
  <dimension ref="A6:H35"/>
  <sheetViews>
    <sheetView zoomScale="94" zoomScaleNormal="100" workbookViewId="0">
      <selection activeCell="B23" sqref="B23"/>
    </sheetView>
  </sheetViews>
  <sheetFormatPr baseColWidth="10" defaultColWidth="8.88671875" defaultRowHeight="14.4" x14ac:dyDescent="0.3"/>
  <cols>
    <col min="1" max="1" width="20.109375" customWidth="1"/>
    <col min="2" max="2" width="35.109375" customWidth="1"/>
    <col min="3" max="3" width="17.109375" customWidth="1"/>
    <col min="4" max="4" width="37.44140625" customWidth="1"/>
    <col min="5" max="5" width="25.21875" customWidth="1"/>
    <col min="6" max="6" width="12.88671875" customWidth="1"/>
    <col min="7" max="7" width="14.33203125" customWidth="1"/>
    <col min="8" max="8" width="15.44140625" customWidth="1"/>
    <col min="9" max="9" width="16" customWidth="1"/>
  </cols>
  <sheetData>
    <row r="6" spans="1:8" ht="18" x14ac:dyDescent="0.35">
      <c r="A6" s="334" t="s">
        <v>60</v>
      </c>
      <c r="B6" s="334"/>
      <c r="C6" s="334"/>
      <c r="D6" s="334"/>
      <c r="E6" s="334"/>
      <c r="F6" s="334"/>
      <c r="G6" s="334"/>
      <c r="H6" s="334"/>
    </row>
    <row r="7" spans="1:8" ht="16.2" thickBot="1" x14ac:dyDescent="0.35">
      <c r="A7" s="335" t="s">
        <v>61</v>
      </c>
      <c r="B7" s="335"/>
      <c r="C7" s="335"/>
      <c r="D7" s="335"/>
      <c r="E7" s="335"/>
      <c r="F7" s="335"/>
      <c r="G7" s="335"/>
      <c r="H7" s="335"/>
    </row>
    <row r="8" spans="1:8" ht="16.2" thickBot="1" x14ac:dyDescent="0.35">
      <c r="A8" s="336" t="s">
        <v>62</v>
      </c>
      <c r="B8" s="337"/>
      <c r="C8" s="337"/>
      <c r="D8" s="337"/>
      <c r="E8" s="337"/>
      <c r="F8" s="337"/>
      <c r="G8" s="337"/>
      <c r="H8" s="338"/>
    </row>
    <row r="9" spans="1:8" ht="15" thickBot="1" x14ac:dyDescent="0.35">
      <c r="A9" s="147"/>
      <c r="B9" s="147"/>
      <c r="C9" s="147"/>
      <c r="D9" s="147"/>
      <c r="E9" s="147"/>
      <c r="F9" s="147"/>
      <c r="G9" s="147"/>
      <c r="H9" s="147"/>
    </row>
    <row r="10" spans="1:8" ht="16.2" thickBot="1" x14ac:dyDescent="0.35">
      <c r="A10" s="336" t="s">
        <v>63</v>
      </c>
      <c r="B10" s="337"/>
      <c r="C10" s="337"/>
      <c r="D10" s="337"/>
      <c r="E10" s="337"/>
      <c r="F10" s="337"/>
      <c r="G10" s="337"/>
      <c r="H10" s="338"/>
    </row>
    <row r="11" spans="1:8" s="154" customFormat="1" ht="15" thickBot="1" x14ac:dyDescent="0.35">
      <c r="A11" s="148"/>
      <c r="B11" s="149" t="s">
        <v>64</v>
      </c>
      <c r="C11" s="150" t="s">
        <v>65</v>
      </c>
      <c r="D11" s="151" t="s">
        <v>66</v>
      </c>
      <c r="E11" s="150" t="s">
        <v>67</v>
      </c>
      <c r="F11" s="152" t="s">
        <v>68</v>
      </c>
      <c r="G11" s="153" t="s">
        <v>69</v>
      </c>
      <c r="H11" s="150" t="s">
        <v>9</v>
      </c>
    </row>
    <row r="12" spans="1:8" ht="15" thickBot="1" x14ac:dyDescent="0.35">
      <c r="A12" s="155">
        <v>1</v>
      </c>
      <c r="B12" s="156" t="s">
        <v>70</v>
      </c>
      <c r="C12" s="157">
        <v>6</v>
      </c>
      <c r="D12" s="158"/>
      <c r="E12" s="158"/>
      <c r="F12" s="157">
        <v>5</v>
      </c>
      <c r="G12" s="157">
        <v>1</v>
      </c>
      <c r="H12" s="159">
        <f>F12+G12</f>
        <v>6</v>
      </c>
    </row>
    <row r="13" spans="1:8" ht="15" thickBot="1" x14ac:dyDescent="0.35">
      <c r="A13" s="160">
        <v>2</v>
      </c>
      <c r="B13" s="156" t="s">
        <v>51</v>
      </c>
      <c r="C13" s="157">
        <v>0</v>
      </c>
      <c r="D13" s="158"/>
      <c r="E13" s="158"/>
      <c r="F13" s="157">
        <v>0</v>
      </c>
      <c r="G13" s="157">
        <v>0</v>
      </c>
      <c r="H13" s="159">
        <f t="shared" ref="H13:H20" si="0">F13+G13</f>
        <v>0</v>
      </c>
    </row>
    <row r="14" spans="1:8" ht="15" thickBot="1" x14ac:dyDescent="0.35">
      <c r="A14" s="160">
        <v>3</v>
      </c>
      <c r="B14" s="156" t="s">
        <v>52</v>
      </c>
      <c r="C14" s="157">
        <v>0</v>
      </c>
      <c r="D14" s="158"/>
      <c r="E14" s="158"/>
      <c r="F14" s="157">
        <v>0</v>
      </c>
      <c r="G14" s="157">
        <v>0</v>
      </c>
      <c r="H14" s="159">
        <f t="shared" si="0"/>
        <v>0</v>
      </c>
    </row>
    <row r="15" spans="1:8" ht="15" thickBot="1" x14ac:dyDescent="0.35">
      <c r="A15" s="160">
        <v>4</v>
      </c>
      <c r="B15" s="161" t="s">
        <v>54</v>
      </c>
      <c r="C15" s="157">
        <v>0</v>
      </c>
      <c r="D15" s="158"/>
      <c r="E15" s="157">
        <v>1</v>
      </c>
      <c r="F15" s="157">
        <v>1</v>
      </c>
      <c r="G15" s="157">
        <v>0</v>
      </c>
      <c r="H15" s="159">
        <f t="shared" si="0"/>
        <v>1</v>
      </c>
    </row>
    <row r="16" spans="1:8" ht="16.2" customHeight="1" thickBot="1" x14ac:dyDescent="0.35">
      <c r="A16" s="162">
        <v>5</v>
      </c>
      <c r="B16" s="156" t="s">
        <v>55</v>
      </c>
      <c r="C16" s="157">
        <v>0</v>
      </c>
      <c r="D16" s="158"/>
      <c r="E16" s="157"/>
      <c r="F16" s="157">
        <v>0</v>
      </c>
      <c r="G16" s="157">
        <v>0</v>
      </c>
      <c r="H16" s="159">
        <f t="shared" si="0"/>
        <v>0</v>
      </c>
    </row>
    <row r="17" spans="1:8" ht="15" customHeight="1" thickBot="1" x14ac:dyDescent="0.35">
      <c r="A17" s="163">
        <v>6</v>
      </c>
      <c r="B17" s="164" t="s">
        <v>56</v>
      </c>
      <c r="C17" s="157">
        <v>0</v>
      </c>
      <c r="D17" s="158"/>
      <c r="E17" s="158"/>
      <c r="F17" s="157"/>
      <c r="G17" s="157"/>
      <c r="H17" s="159">
        <f t="shared" si="0"/>
        <v>0</v>
      </c>
    </row>
    <row r="18" spans="1:8" ht="15" customHeight="1" thickBot="1" x14ac:dyDescent="0.35">
      <c r="A18" s="163">
        <v>7</v>
      </c>
      <c r="B18" s="164" t="s">
        <v>57</v>
      </c>
      <c r="C18" s="157">
        <v>0</v>
      </c>
      <c r="D18" s="157">
        <v>0</v>
      </c>
      <c r="E18" s="158"/>
      <c r="F18" s="165">
        <v>0</v>
      </c>
      <c r="G18" s="157">
        <v>0</v>
      </c>
      <c r="H18" s="159">
        <f t="shared" si="0"/>
        <v>0</v>
      </c>
    </row>
    <row r="19" spans="1:8" ht="15.75" customHeight="1" thickBot="1" x14ac:dyDescent="0.35">
      <c r="A19" s="166">
        <v>8</v>
      </c>
      <c r="B19" s="167" t="s">
        <v>59</v>
      </c>
      <c r="C19" s="168">
        <v>3</v>
      </c>
      <c r="D19" s="169"/>
      <c r="E19" s="169"/>
      <c r="F19" s="170">
        <v>3</v>
      </c>
      <c r="G19" s="171">
        <v>0</v>
      </c>
      <c r="H19" s="159">
        <f t="shared" si="0"/>
        <v>3</v>
      </c>
    </row>
    <row r="20" spans="1:8" ht="18" customHeight="1" thickBot="1" x14ac:dyDescent="0.35">
      <c r="A20" s="339" t="s">
        <v>9</v>
      </c>
      <c r="B20" s="340"/>
      <c r="C20" s="172">
        <f>+C12+C13+C14+C15+C16+C17+C18+C19</f>
        <v>9</v>
      </c>
      <c r="D20" s="173">
        <f>SUM(D12:D19)</f>
        <v>0</v>
      </c>
      <c r="E20" s="173">
        <v>1</v>
      </c>
      <c r="F20" s="174">
        <f>+F12+F13+F14+F15+F16+F17+F18+F19</f>
        <v>9</v>
      </c>
      <c r="G20" s="173">
        <f>+G12+G13+G14+G15+G16+G17+G18+G19</f>
        <v>1</v>
      </c>
      <c r="H20" s="175">
        <f t="shared" si="0"/>
        <v>10</v>
      </c>
    </row>
    <row r="21" spans="1:8" ht="16.2" customHeight="1" x14ac:dyDescent="0.3">
      <c r="A21" s="176"/>
      <c r="B21" s="176"/>
      <c r="C21" s="177"/>
      <c r="D21" s="178"/>
      <c r="E21" s="178"/>
      <c r="F21" s="178"/>
      <c r="G21" s="178"/>
      <c r="H21" s="178"/>
    </row>
    <row r="22" spans="1:8" ht="16.2" customHeight="1" x14ac:dyDescent="0.3">
      <c r="A22" s="179"/>
      <c r="B22" s="180"/>
      <c r="C22" s="177"/>
      <c r="D22" s="178"/>
      <c r="E22" s="178"/>
      <c r="F22" s="178"/>
      <c r="G22" s="178"/>
      <c r="H22" s="178"/>
    </row>
    <row r="35" spans="1:5" ht="15.6" x14ac:dyDescent="0.3">
      <c r="A35" s="326"/>
      <c r="B35" s="326"/>
      <c r="D35" s="326"/>
      <c r="E35" s="326"/>
    </row>
  </sheetData>
  <mergeCells count="7">
    <mergeCell ref="A35:B35"/>
    <mergeCell ref="D35:E35"/>
    <mergeCell ref="A6:H6"/>
    <mergeCell ref="A7:H7"/>
    <mergeCell ref="A8:H8"/>
    <mergeCell ref="A10:H10"/>
    <mergeCell ref="A20:B20"/>
  </mergeCells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B4CD-803E-4A69-99BA-9D4E2D3DC4C5}">
  <dimension ref="A4:AL18"/>
  <sheetViews>
    <sheetView workbookViewId="0">
      <selection activeCell="Q6" sqref="Q6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4" spans="1:38" ht="18" x14ac:dyDescent="0.35">
      <c r="A4" s="334" t="s">
        <v>99</v>
      </c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  <c r="AH4" s="334"/>
      <c r="AI4" s="334"/>
      <c r="AJ4" s="334"/>
      <c r="AK4" s="334"/>
      <c r="AL4" s="334"/>
    </row>
    <row r="6" spans="1:38" ht="18" x14ac:dyDescent="0.35">
      <c r="B6" s="341" t="s">
        <v>83</v>
      </c>
      <c r="C6" s="341"/>
      <c r="D6" s="185" t="s">
        <v>84</v>
      </c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</row>
    <row r="7" spans="1:38" ht="28.8" x14ac:dyDescent="0.3">
      <c r="A7" s="14" t="s">
        <v>71</v>
      </c>
      <c r="B7" s="186" t="s">
        <v>85</v>
      </c>
      <c r="C7" s="182" t="s">
        <v>72</v>
      </c>
      <c r="D7" s="187" t="s">
        <v>68</v>
      </c>
      <c r="E7" s="188" t="s">
        <v>69</v>
      </c>
      <c r="F7" s="189" t="s">
        <v>73</v>
      </c>
      <c r="G7" s="190" t="s">
        <v>74</v>
      </c>
      <c r="H7" s="187" t="s">
        <v>68</v>
      </c>
      <c r="I7" s="188" t="s">
        <v>69</v>
      </c>
      <c r="J7" s="191" t="s">
        <v>73</v>
      </c>
      <c r="K7" s="182" t="s">
        <v>75</v>
      </c>
      <c r="L7" s="187" t="s">
        <v>68</v>
      </c>
      <c r="M7" s="188" t="s">
        <v>69</v>
      </c>
      <c r="N7" s="189" t="s">
        <v>73</v>
      </c>
      <c r="O7" s="182" t="s">
        <v>76</v>
      </c>
      <c r="P7" s="187" t="s">
        <v>68</v>
      </c>
      <c r="Q7" s="188" t="s">
        <v>69</v>
      </c>
      <c r="R7" s="189" t="s">
        <v>73</v>
      </c>
      <c r="S7" s="182" t="s">
        <v>77</v>
      </c>
      <c r="T7" s="187" t="s">
        <v>68</v>
      </c>
      <c r="U7" s="188" t="s">
        <v>69</v>
      </c>
      <c r="V7" s="189" t="s">
        <v>73</v>
      </c>
      <c r="W7" s="182" t="s">
        <v>78</v>
      </c>
      <c r="X7" s="187" t="s">
        <v>68</v>
      </c>
      <c r="Y7" s="188" t="s">
        <v>69</v>
      </c>
      <c r="Z7" s="189" t="s">
        <v>73</v>
      </c>
      <c r="AA7" s="181" t="s">
        <v>79</v>
      </c>
      <c r="AB7" s="187" t="s">
        <v>68</v>
      </c>
      <c r="AC7" s="188" t="s">
        <v>69</v>
      </c>
      <c r="AD7" s="189" t="s">
        <v>73</v>
      </c>
      <c r="AE7" s="182" t="s">
        <v>80</v>
      </c>
      <c r="AF7" s="187" t="s">
        <v>68</v>
      </c>
      <c r="AG7" s="188" t="s">
        <v>69</v>
      </c>
      <c r="AH7" s="189" t="s">
        <v>73</v>
      </c>
      <c r="AI7" s="182" t="s">
        <v>81</v>
      </c>
      <c r="AJ7" s="187" t="s">
        <v>68</v>
      </c>
      <c r="AK7" s="188" t="s">
        <v>69</v>
      </c>
      <c r="AL7" s="189" t="s">
        <v>73</v>
      </c>
    </row>
    <row r="8" spans="1:38" ht="15.6" x14ac:dyDescent="0.3">
      <c r="A8" s="192">
        <v>1</v>
      </c>
      <c r="B8" s="193" t="s">
        <v>82</v>
      </c>
      <c r="C8" s="14">
        <v>223</v>
      </c>
      <c r="D8" s="14">
        <v>195</v>
      </c>
      <c r="E8" s="14">
        <v>27</v>
      </c>
      <c r="F8" s="14">
        <v>222</v>
      </c>
      <c r="G8" s="14">
        <v>105</v>
      </c>
      <c r="H8" s="14">
        <v>95</v>
      </c>
      <c r="I8" s="14">
        <v>12</v>
      </c>
      <c r="J8" s="14">
        <v>107</v>
      </c>
      <c r="K8" s="14">
        <v>147</v>
      </c>
      <c r="L8" s="14">
        <v>129</v>
      </c>
      <c r="M8" s="14">
        <v>18</v>
      </c>
      <c r="N8" s="14">
        <v>147</v>
      </c>
      <c r="O8" s="14">
        <v>10</v>
      </c>
      <c r="P8" s="14">
        <v>10</v>
      </c>
      <c r="Q8" s="14">
        <v>2</v>
      </c>
      <c r="R8" s="14">
        <v>12</v>
      </c>
      <c r="S8" s="14">
        <v>2</v>
      </c>
      <c r="T8" s="14">
        <v>5</v>
      </c>
      <c r="U8" s="14">
        <v>0</v>
      </c>
      <c r="V8" s="14">
        <v>5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0</v>
      </c>
      <c r="AD8" s="14">
        <v>0</v>
      </c>
      <c r="AE8" s="14">
        <v>0</v>
      </c>
      <c r="AF8" s="14">
        <v>0</v>
      </c>
      <c r="AG8" s="14">
        <v>0</v>
      </c>
      <c r="AH8" s="14">
        <v>0</v>
      </c>
      <c r="AI8" s="14">
        <v>1</v>
      </c>
      <c r="AJ8" s="14">
        <v>30</v>
      </c>
      <c r="AK8" s="14">
        <v>1</v>
      </c>
      <c r="AL8" s="14">
        <v>31</v>
      </c>
    </row>
    <row r="9" spans="1:38" ht="15.6" x14ac:dyDescent="0.3">
      <c r="A9" s="192">
        <v>2</v>
      </c>
      <c r="B9" s="193" t="s">
        <v>86</v>
      </c>
      <c r="C9" s="14">
        <v>387</v>
      </c>
      <c r="D9" s="14">
        <v>315</v>
      </c>
      <c r="E9" s="14">
        <v>72</v>
      </c>
      <c r="F9" s="14">
        <v>387</v>
      </c>
      <c r="G9" s="14">
        <v>22</v>
      </c>
      <c r="H9" s="14">
        <v>16</v>
      </c>
      <c r="I9" s="14">
        <v>6</v>
      </c>
      <c r="J9" s="14">
        <v>22</v>
      </c>
      <c r="K9" s="14">
        <v>341</v>
      </c>
      <c r="L9" s="14">
        <v>271</v>
      </c>
      <c r="M9" s="14">
        <v>70</v>
      </c>
      <c r="N9" s="14">
        <v>258</v>
      </c>
      <c r="O9" s="14">
        <v>9</v>
      </c>
      <c r="P9" s="14">
        <v>8</v>
      </c>
      <c r="Q9" s="14">
        <v>1</v>
      </c>
      <c r="R9" s="14">
        <v>9</v>
      </c>
      <c r="S9" s="14">
        <v>11</v>
      </c>
      <c r="T9" s="14">
        <v>27</v>
      </c>
      <c r="U9" s="14">
        <v>7</v>
      </c>
      <c r="V9" s="14">
        <v>34</v>
      </c>
      <c r="W9" s="14">
        <v>8</v>
      </c>
      <c r="X9" s="14">
        <v>18</v>
      </c>
      <c r="Y9" s="14">
        <v>4</v>
      </c>
      <c r="Z9" s="14">
        <v>22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3</v>
      </c>
      <c r="AJ9" s="14">
        <v>46</v>
      </c>
      <c r="AK9" s="14">
        <v>20</v>
      </c>
      <c r="AL9" s="14">
        <v>66</v>
      </c>
    </row>
    <row r="10" spans="1:38" ht="15.6" x14ac:dyDescent="0.3">
      <c r="A10" s="192">
        <v>3</v>
      </c>
      <c r="B10" s="193" t="s">
        <v>87</v>
      </c>
      <c r="C10" s="14">
        <v>362</v>
      </c>
      <c r="D10" s="14">
        <v>292</v>
      </c>
      <c r="E10" s="14">
        <v>70</v>
      </c>
      <c r="F10" s="14">
        <v>362</v>
      </c>
      <c r="G10" s="14">
        <v>240</v>
      </c>
      <c r="H10" s="14">
        <v>185</v>
      </c>
      <c r="I10" s="14">
        <v>55</v>
      </c>
      <c r="J10" s="14">
        <v>240</v>
      </c>
      <c r="K10" s="14">
        <v>134</v>
      </c>
      <c r="L10" s="14">
        <v>97</v>
      </c>
      <c r="M10" s="14">
        <v>37</v>
      </c>
      <c r="N10" s="14">
        <v>134</v>
      </c>
      <c r="O10" s="14">
        <v>58</v>
      </c>
      <c r="P10" s="14">
        <v>34</v>
      </c>
      <c r="Q10" s="14">
        <v>24</v>
      </c>
      <c r="R10" s="14">
        <v>58</v>
      </c>
      <c r="S10" s="14">
        <v>53</v>
      </c>
      <c r="T10" s="14">
        <v>198</v>
      </c>
      <c r="U10" s="14">
        <v>60</v>
      </c>
      <c r="V10" s="14">
        <v>258</v>
      </c>
      <c r="W10" s="14">
        <v>0</v>
      </c>
      <c r="X10" s="14">
        <v>0</v>
      </c>
      <c r="Y10" s="14">
        <v>0</v>
      </c>
      <c r="Z10" s="14">
        <v>0</v>
      </c>
      <c r="AA10" s="14">
        <v>0</v>
      </c>
      <c r="AB10" s="14">
        <v>0</v>
      </c>
      <c r="AC10" s="14">
        <v>0</v>
      </c>
      <c r="AD10" s="14">
        <v>0</v>
      </c>
      <c r="AE10" s="14">
        <v>0</v>
      </c>
      <c r="AF10" s="14">
        <v>0</v>
      </c>
      <c r="AG10" s="14">
        <v>0</v>
      </c>
      <c r="AH10" s="14">
        <v>0</v>
      </c>
      <c r="AI10" s="14">
        <v>0</v>
      </c>
      <c r="AJ10" s="14">
        <v>0</v>
      </c>
      <c r="AK10" s="14">
        <v>0</v>
      </c>
      <c r="AL10" s="14">
        <v>0</v>
      </c>
    </row>
    <row r="11" spans="1:38" ht="15.6" x14ac:dyDescent="0.3">
      <c r="A11" s="192">
        <v>4</v>
      </c>
      <c r="B11" s="193" t="s">
        <v>88</v>
      </c>
      <c r="C11" s="14">
        <v>300</v>
      </c>
      <c r="D11" s="14">
        <v>273</v>
      </c>
      <c r="E11" s="14">
        <v>27</v>
      </c>
      <c r="F11" s="14">
        <v>300</v>
      </c>
      <c r="G11" s="14">
        <v>46</v>
      </c>
      <c r="H11" s="14">
        <v>44</v>
      </c>
      <c r="I11" s="14">
        <v>2</v>
      </c>
      <c r="J11" s="14">
        <v>46</v>
      </c>
      <c r="K11" s="14">
        <v>153</v>
      </c>
      <c r="L11" s="14">
        <v>140</v>
      </c>
      <c r="M11" s="14">
        <v>13</v>
      </c>
      <c r="N11" s="14">
        <v>153</v>
      </c>
      <c r="O11" s="14">
        <v>10</v>
      </c>
      <c r="P11" s="14">
        <v>9</v>
      </c>
      <c r="Q11" s="14">
        <v>1</v>
      </c>
      <c r="R11" s="14">
        <v>10</v>
      </c>
      <c r="S11" s="14">
        <v>4</v>
      </c>
      <c r="T11" s="14">
        <v>18</v>
      </c>
      <c r="U11" s="14">
        <v>2</v>
      </c>
      <c r="V11" s="14">
        <v>20</v>
      </c>
      <c r="W11" s="14">
        <v>1</v>
      </c>
      <c r="X11" s="14">
        <v>6</v>
      </c>
      <c r="Y11" s="14">
        <v>0</v>
      </c>
      <c r="Z11" s="14">
        <v>6</v>
      </c>
      <c r="AA11" s="14">
        <v>0</v>
      </c>
      <c r="AB11" s="14">
        <v>0</v>
      </c>
      <c r="AC11" s="14">
        <v>0</v>
      </c>
      <c r="AD11" s="14">
        <v>0</v>
      </c>
      <c r="AE11" s="14">
        <v>0</v>
      </c>
      <c r="AF11" s="14">
        <v>0</v>
      </c>
      <c r="AG11" s="14">
        <v>0</v>
      </c>
      <c r="AH11" s="14">
        <v>0</v>
      </c>
      <c r="AI11" s="14">
        <v>1</v>
      </c>
      <c r="AJ11" s="14">
        <v>8</v>
      </c>
      <c r="AK11" s="14">
        <v>3</v>
      </c>
      <c r="AL11" s="14">
        <v>11</v>
      </c>
    </row>
    <row r="12" spans="1:38" ht="15.6" x14ac:dyDescent="0.3">
      <c r="A12" s="192">
        <v>5</v>
      </c>
      <c r="B12" s="193" t="s">
        <v>89</v>
      </c>
      <c r="C12" s="14">
        <v>85</v>
      </c>
      <c r="D12" s="14">
        <v>70</v>
      </c>
      <c r="E12" s="14">
        <v>15</v>
      </c>
      <c r="F12" s="14">
        <v>85</v>
      </c>
      <c r="G12" s="14">
        <v>22</v>
      </c>
      <c r="H12" s="14">
        <v>20</v>
      </c>
      <c r="I12" s="14">
        <v>2</v>
      </c>
      <c r="J12" s="14">
        <v>22</v>
      </c>
      <c r="K12" s="14">
        <v>26</v>
      </c>
      <c r="L12" s="14">
        <v>19</v>
      </c>
      <c r="M12" s="14">
        <v>7</v>
      </c>
      <c r="N12" s="14">
        <v>26</v>
      </c>
      <c r="O12" s="14">
        <v>15</v>
      </c>
      <c r="P12" s="14">
        <v>13</v>
      </c>
      <c r="Q12" s="14">
        <v>2</v>
      </c>
      <c r="R12" s="14">
        <v>15</v>
      </c>
      <c r="S12" s="14">
        <v>1</v>
      </c>
      <c r="T12" s="14">
        <v>1</v>
      </c>
      <c r="U12" s="14">
        <v>1</v>
      </c>
      <c r="V12" s="14">
        <v>2</v>
      </c>
      <c r="W12" s="14">
        <v>0</v>
      </c>
      <c r="X12" s="14">
        <v>0</v>
      </c>
      <c r="Y12" s="14">
        <v>0</v>
      </c>
      <c r="Z12" s="14">
        <v>0</v>
      </c>
      <c r="AA12" s="14">
        <v>0</v>
      </c>
      <c r="AB12" s="14">
        <v>0</v>
      </c>
      <c r="AC12" s="14">
        <v>0</v>
      </c>
      <c r="AD12" s="14">
        <v>0</v>
      </c>
      <c r="AE12" s="14">
        <v>0</v>
      </c>
      <c r="AF12" s="14">
        <v>0</v>
      </c>
      <c r="AG12" s="14">
        <v>0</v>
      </c>
      <c r="AH12" s="14">
        <v>0</v>
      </c>
      <c r="AI12" s="14">
        <v>1</v>
      </c>
      <c r="AJ12" s="14">
        <v>9</v>
      </c>
      <c r="AK12" s="14">
        <v>6</v>
      </c>
      <c r="AL12" s="14">
        <v>15</v>
      </c>
    </row>
    <row r="13" spans="1:38" ht="15.6" x14ac:dyDescent="0.3">
      <c r="A13" s="192">
        <v>6</v>
      </c>
      <c r="B13" s="193" t="s">
        <v>90</v>
      </c>
      <c r="C13" s="14">
        <v>72</v>
      </c>
      <c r="D13" s="14">
        <v>60</v>
      </c>
      <c r="E13" s="14">
        <v>12</v>
      </c>
      <c r="F13" s="14">
        <v>72</v>
      </c>
      <c r="G13" s="14">
        <v>8</v>
      </c>
      <c r="H13" s="14">
        <v>7</v>
      </c>
      <c r="I13" s="14">
        <v>1</v>
      </c>
      <c r="J13" s="14">
        <v>8</v>
      </c>
      <c r="K13" s="14">
        <v>33</v>
      </c>
      <c r="L13" s="14">
        <v>29</v>
      </c>
      <c r="M13" s="14">
        <v>4</v>
      </c>
      <c r="N13" s="14">
        <v>33</v>
      </c>
      <c r="O13" s="14">
        <v>4</v>
      </c>
      <c r="P13" s="14">
        <v>4</v>
      </c>
      <c r="Q13" s="14">
        <v>0</v>
      </c>
      <c r="R13" s="14">
        <v>0</v>
      </c>
      <c r="S13" s="14">
        <v>4</v>
      </c>
      <c r="T13" s="14">
        <v>7</v>
      </c>
      <c r="U13" s="14">
        <v>3</v>
      </c>
      <c r="V13" s="14">
        <v>10</v>
      </c>
      <c r="W13" s="14">
        <v>1</v>
      </c>
      <c r="X13" s="14">
        <v>2</v>
      </c>
      <c r="Y13" s="14">
        <v>0</v>
      </c>
      <c r="Z13" s="14">
        <v>2</v>
      </c>
      <c r="AA13" s="14">
        <v>0</v>
      </c>
      <c r="AB13" s="14">
        <v>0</v>
      </c>
      <c r="AC13" s="14">
        <v>0</v>
      </c>
      <c r="AD13" s="14">
        <v>0</v>
      </c>
      <c r="AE13" s="14">
        <v>0</v>
      </c>
      <c r="AF13" s="14">
        <v>0</v>
      </c>
      <c r="AG13" s="14">
        <v>0</v>
      </c>
      <c r="AH13" s="14">
        <v>0</v>
      </c>
      <c r="AI13" s="14">
        <v>0</v>
      </c>
      <c r="AJ13" s="14">
        <v>0</v>
      </c>
      <c r="AK13" s="14">
        <v>0</v>
      </c>
      <c r="AL13" s="14">
        <v>0</v>
      </c>
    </row>
    <row r="14" spans="1:38" ht="15.6" x14ac:dyDescent="0.3">
      <c r="A14" s="192">
        <v>7</v>
      </c>
      <c r="B14" s="193" t="s">
        <v>91</v>
      </c>
      <c r="C14" s="14">
        <v>146</v>
      </c>
      <c r="D14" s="14">
        <v>130</v>
      </c>
      <c r="E14" s="14">
        <v>16</v>
      </c>
      <c r="F14" s="14">
        <v>146</v>
      </c>
      <c r="G14" s="14">
        <v>14</v>
      </c>
      <c r="H14" s="14">
        <v>13</v>
      </c>
      <c r="I14" s="14">
        <v>1</v>
      </c>
      <c r="J14" s="14">
        <v>14</v>
      </c>
      <c r="K14" s="14">
        <v>70</v>
      </c>
      <c r="L14" s="14">
        <v>60</v>
      </c>
      <c r="M14" s="14">
        <v>10</v>
      </c>
      <c r="N14" s="14">
        <v>70</v>
      </c>
      <c r="O14" s="14">
        <v>19</v>
      </c>
      <c r="P14" s="14">
        <v>17</v>
      </c>
      <c r="Q14" s="14">
        <v>2</v>
      </c>
      <c r="R14" s="14">
        <v>19</v>
      </c>
      <c r="S14" s="14">
        <v>8</v>
      </c>
      <c r="T14" s="14">
        <v>17</v>
      </c>
      <c r="U14" s="14">
        <v>1</v>
      </c>
      <c r="V14" s="14">
        <v>18</v>
      </c>
      <c r="W14" s="14">
        <v>0</v>
      </c>
      <c r="X14" s="14">
        <v>0</v>
      </c>
      <c r="Y14" s="14">
        <v>0</v>
      </c>
      <c r="Z14" s="14">
        <v>0</v>
      </c>
      <c r="AA14" s="14">
        <v>0</v>
      </c>
      <c r="AB14" s="14">
        <v>0</v>
      </c>
      <c r="AC14" s="14">
        <v>0</v>
      </c>
      <c r="AD14" s="14">
        <v>0</v>
      </c>
      <c r="AE14" s="14">
        <v>0</v>
      </c>
      <c r="AF14" s="14">
        <v>0</v>
      </c>
      <c r="AG14" s="14">
        <v>0</v>
      </c>
      <c r="AH14" s="14">
        <v>0</v>
      </c>
      <c r="AI14" s="14">
        <v>1</v>
      </c>
      <c r="AJ14" s="14">
        <v>14</v>
      </c>
      <c r="AK14" s="14">
        <v>2</v>
      </c>
      <c r="AL14" s="14">
        <v>16</v>
      </c>
    </row>
    <row r="15" spans="1:38" ht="15.6" x14ac:dyDescent="0.3">
      <c r="A15" s="192">
        <v>8</v>
      </c>
      <c r="B15" s="193" t="s">
        <v>92</v>
      </c>
      <c r="C15" s="14">
        <v>145</v>
      </c>
      <c r="D15" s="14">
        <v>127</v>
      </c>
      <c r="E15" s="14">
        <v>18</v>
      </c>
      <c r="F15" s="14">
        <v>145</v>
      </c>
      <c r="G15" s="14">
        <v>9</v>
      </c>
      <c r="H15" s="14">
        <v>3</v>
      </c>
      <c r="I15" s="14">
        <v>6</v>
      </c>
      <c r="J15" s="14">
        <v>9</v>
      </c>
      <c r="K15" s="14">
        <v>99</v>
      </c>
      <c r="L15" s="14">
        <v>86</v>
      </c>
      <c r="M15" s="14">
        <v>9</v>
      </c>
      <c r="N15" s="14">
        <v>95</v>
      </c>
      <c r="O15" s="14">
        <v>65</v>
      </c>
      <c r="P15" s="14">
        <v>56</v>
      </c>
      <c r="Q15" s="14">
        <v>9</v>
      </c>
      <c r="R15" s="14">
        <v>65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0</v>
      </c>
      <c r="Z15" s="14">
        <v>0</v>
      </c>
      <c r="AA15" s="14">
        <v>0</v>
      </c>
      <c r="AB15" s="14">
        <v>0</v>
      </c>
      <c r="AC15" s="14">
        <v>0</v>
      </c>
      <c r="AD15" s="14">
        <v>0</v>
      </c>
      <c r="AE15" s="14">
        <v>0</v>
      </c>
      <c r="AF15" s="14">
        <v>0</v>
      </c>
      <c r="AG15" s="14">
        <v>0</v>
      </c>
      <c r="AH15" s="14">
        <v>0</v>
      </c>
      <c r="AI15" s="14">
        <v>0</v>
      </c>
      <c r="AJ15" s="14">
        <v>0</v>
      </c>
      <c r="AK15" s="14">
        <v>0</v>
      </c>
      <c r="AL15" s="14">
        <v>0</v>
      </c>
    </row>
    <row r="16" spans="1:38" ht="15.6" x14ac:dyDescent="0.3">
      <c r="A16" s="192">
        <v>9</v>
      </c>
      <c r="B16" s="193" t="s">
        <v>93</v>
      </c>
      <c r="C16" s="14">
        <v>443</v>
      </c>
      <c r="D16" s="14">
        <v>386</v>
      </c>
      <c r="E16" s="14">
        <v>41</v>
      </c>
      <c r="F16" s="14">
        <v>427</v>
      </c>
      <c r="G16" s="14">
        <v>7</v>
      </c>
      <c r="H16" s="14">
        <v>6</v>
      </c>
      <c r="I16" s="14">
        <v>1</v>
      </c>
      <c r="J16" s="14">
        <v>7</v>
      </c>
      <c r="K16" s="14">
        <v>152</v>
      </c>
      <c r="L16" s="14">
        <v>140</v>
      </c>
      <c r="M16" s="14">
        <v>12</v>
      </c>
      <c r="N16" s="14">
        <v>152</v>
      </c>
      <c r="O16" s="14">
        <v>28</v>
      </c>
      <c r="P16" s="14">
        <v>26</v>
      </c>
      <c r="Q16" s="14">
        <v>2</v>
      </c>
      <c r="R16" s="14">
        <v>28</v>
      </c>
      <c r="S16" s="14">
        <v>2</v>
      </c>
      <c r="T16" s="14">
        <v>7</v>
      </c>
      <c r="U16" s="14">
        <v>1</v>
      </c>
      <c r="V16" s="14">
        <v>8</v>
      </c>
      <c r="W16" s="14">
        <v>1</v>
      </c>
      <c r="X16" s="14">
        <v>1</v>
      </c>
      <c r="Y16" s="14">
        <v>1</v>
      </c>
      <c r="Z16" s="14">
        <v>2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0</v>
      </c>
      <c r="AG16" s="14">
        <v>0</v>
      </c>
      <c r="AH16" s="14">
        <v>0</v>
      </c>
      <c r="AI16" s="14">
        <v>2</v>
      </c>
      <c r="AJ16" s="14">
        <v>20</v>
      </c>
      <c r="AK16" s="14">
        <v>1</v>
      </c>
      <c r="AL16" s="14">
        <v>21</v>
      </c>
    </row>
    <row r="17" spans="1:38" ht="15.6" x14ac:dyDescent="0.3">
      <c r="A17" s="192">
        <v>10</v>
      </c>
      <c r="B17" s="193" t="s">
        <v>94</v>
      </c>
      <c r="C17" s="14">
        <v>241</v>
      </c>
      <c r="D17" s="14">
        <v>201</v>
      </c>
      <c r="E17" s="14">
        <v>40</v>
      </c>
      <c r="F17" s="14">
        <v>241</v>
      </c>
      <c r="G17" s="14">
        <v>40</v>
      </c>
      <c r="H17" s="14">
        <v>35</v>
      </c>
      <c r="I17" s="14">
        <v>5</v>
      </c>
      <c r="J17" s="14">
        <v>40</v>
      </c>
      <c r="K17" s="14">
        <v>164</v>
      </c>
      <c r="L17" s="14">
        <v>137</v>
      </c>
      <c r="M17" s="14">
        <v>24</v>
      </c>
      <c r="N17" s="14">
        <v>161</v>
      </c>
      <c r="O17" s="14">
        <v>64</v>
      </c>
      <c r="P17" s="14">
        <v>49</v>
      </c>
      <c r="Q17" s="14">
        <v>7</v>
      </c>
      <c r="R17" s="14">
        <v>56</v>
      </c>
      <c r="S17" s="14">
        <v>8</v>
      </c>
      <c r="T17" s="14">
        <v>46</v>
      </c>
      <c r="U17" s="14">
        <v>8</v>
      </c>
      <c r="V17" s="14">
        <v>54</v>
      </c>
      <c r="W17" s="14">
        <v>1</v>
      </c>
      <c r="X17" s="14">
        <v>4</v>
      </c>
      <c r="Y17" s="14">
        <v>3</v>
      </c>
      <c r="Z17" s="14">
        <v>7</v>
      </c>
      <c r="AA17" s="14">
        <v>0</v>
      </c>
      <c r="AB17" s="14">
        <v>0</v>
      </c>
      <c r="AC17" s="14">
        <v>0</v>
      </c>
      <c r="AD17" s="14">
        <v>0</v>
      </c>
      <c r="AE17" s="14">
        <v>0</v>
      </c>
      <c r="AF17" s="14">
        <v>0</v>
      </c>
      <c r="AG17" s="14">
        <v>0</v>
      </c>
      <c r="AH17" s="14">
        <v>0</v>
      </c>
      <c r="AI17" s="14">
        <v>4</v>
      </c>
      <c r="AJ17" s="14">
        <v>25</v>
      </c>
      <c r="AK17" s="14">
        <v>4</v>
      </c>
      <c r="AL17" s="14">
        <v>29</v>
      </c>
    </row>
    <row r="18" spans="1:38" s="24" customFormat="1" ht="15.6" x14ac:dyDescent="0.3">
      <c r="A18" s="4"/>
      <c r="B18" s="4" t="s">
        <v>9</v>
      </c>
      <c r="C18" s="194">
        <f>SUM(C8:C17)</f>
        <v>2404</v>
      </c>
      <c r="D18" s="194">
        <f t="shared" ref="D18:AL18" si="0">SUM(D8:D17)</f>
        <v>2049</v>
      </c>
      <c r="E18" s="194">
        <f t="shared" si="0"/>
        <v>338</v>
      </c>
      <c r="F18" s="194">
        <f t="shared" si="0"/>
        <v>2387</v>
      </c>
      <c r="G18" s="194">
        <f t="shared" si="0"/>
        <v>513</v>
      </c>
      <c r="H18" s="194">
        <f t="shared" si="0"/>
        <v>424</v>
      </c>
      <c r="I18" s="194">
        <f t="shared" si="0"/>
        <v>91</v>
      </c>
      <c r="J18" s="194">
        <f t="shared" si="0"/>
        <v>515</v>
      </c>
      <c r="K18" s="194">
        <f t="shared" si="0"/>
        <v>1319</v>
      </c>
      <c r="L18" s="194">
        <f t="shared" si="0"/>
        <v>1108</v>
      </c>
      <c r="M18" s="194">
        <f t="shared" si="0"/>
        <v>204</v>
      </c>
      <c r="N18" s="194">
        <f t="shared" si="0"/>
        <v>1229</v>
      </c>
      <c r="O18" s="194">
        <f t="shared" si="0"/>
        <v>282</v>
      </c>
      <c r="P18" s="194">
        <f t="shared" si="0"/>
        <v>226</v>
      </c>
      <c r="Q18" s="194">
        <f t="shared" si="0"/>
        <v>50</v>
      </c>
      <c r="R18" s="194">
        <f t="shared" si="0"/>
        <v>272</v>
      </c>
      <c r="S18" s="194">
        <f t="shared" si="0"/>
        <v>93</v>
      </c>
      <c r="T18" s="194">
        <f t="shared" si="0"/>
        <v>326</v>
      </c>
      <c r="U18" s="194">
        <f t="shared" si="0"/>
        <v>83</v>
      </c>
      <c r="V18" s="194">
        <f t="shared" si="0"/>
        <v>409</v>
      </c>
      <c r="W18" s="194">
        <f t="shared" si="0"/>
        <v>12</v>
      </c>
      <c r="X18" s="194">
        <f t="shared" si="0"/>
        <v>31</v>
      </c>
      <c r="Y18" s="194">
        <f t="shared" si="0"/>
        <v>8</v>
      </c>
      <c r="Z18" s="194">
        <f t="shared" si="0"/>
        <v>39</v>
      </c>
      <c r="AA18" s="194">
        <f t="shared" si="0"/>
        <v>0</v>
      </c>
      <c r="AB18" s="194">
        <f t="shared" si="0"/>
        <v>0</v>
      </c>
      <c r="AC18" s="194">
        <f t="shared" si="0"/>
        <v>0</v>
      </c>
      <c r="AD18" s="194">
        <f t="shared" si="0"/>
        <v>0</v>
      </c>
      <c r="AE18" s="194">
        <f t="shared" si="0"/>
        <v>0</v>
      </c>
      <c r="AF18" s="194">
        <f t="shared" si="0"/>
        <v>0</v>
      </c>
      <c r="AG18" s="194">
        <f t="shared" si="0"/>
        <v>0</v>
      </c>
      <c r="AH18" s="194">
        <f t="shared" si="0"/>
        <v>0</v>
      </c>
      <c r="AI18" s="194">
        <f t="shared" si="0"/>
        <v>13</v>
      </c>
      <c r="AJ18" s="194">
        <f t="shared" si="0"/>
        <v>152</v>
      </c>
      <c r="AK18" s="194">
        <f t="shared" si="0"/>
        <v>37</v>
      </c>
      <c r="AL18" s="194">
        <f t="shared" si="0"/>
        <v>189</v>
      </c>
    </row>
  </sheetData>
  <mergeCells count="2">
    <mergeCell ref="B6:C6"/>
    <mergeCell ref="A4:AL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82AF9-4D47-4A6A-81B0-1393F271B0B5}">
  <dimension ref="A4:M20"/>
  <sheetViews>
    <sheetView workbookViewId="0">
      <selection activeCell="A19" sqref="A19:XFD20"/>
    </sheetView>
  </sheetViews>
  <sheetFormatPr baseColWidth="10" defaultColWidth="11.5546875" defaultRowHeight="15.6" x14ac:dyDescent="0.3"/>
  <cols>
    <col min="1" max="1" width="25.88671875" style="3" customWidth="1"/>
    <col min="2" max="4" width="11.5546875" style="3"/>
    <col min="5" max="5" width="11.5546875" style="24"/>
    <col min="6" max="8" width="11.5546875" style="3"/>
    <col min="9" max="9" width="11.5546875" style="24"/>
    <col min="10" max="10" width="12.5546875" style="3" customWidth="1"/>
    <col min="11" max="12" width="11.5546875" style="3"/>
    <col min="13" max="13" width="11.5546875" style="24"/>
    <col min="14" max="16384" width="11.5546875" style="3"/>
  </cols>
  <sheetData>
    <row r="4" spans="1:13" ht="15" x14ac:dyDescent="0.25">
      <c r="A4" s="342" t="s">
        <v>95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</row>
    <row r="5" spans="1:13" ht="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3">
      <c r="A7" s="195">
        <v>45747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s="2" customFormat="1" x14ac:dyDescent="0.3">
      <c r="A8" s="186" t="s">
        <v>85</v>
      </c>
      <c r="B8" s="196" t="s">
        <v>96</v>
      </c>
      <c r="C8" s="197" t="s">
        <v>68</v>
      </c>
      <c r="D8" s="198" t="s">
        <v>69</v>
      </c>
      <c r="E8" s="199" t="s">
        <v>73</v>
      </c>
      <c r="F8" s="196" t="s">
        <v>97</v>
      </c>
      <c r="G8" s="197" t="s">
        <v>68</v>
      </c>
      <c r="H8" s="198" t="s">
        <v>69</v>
      </c>
      <c r="I8" s="199" t="s">
        <v>73</v>
      </c>
      <c r="J8" s="196" t="s">
        <v>98</v>
      </c>
      <c r="K8" s="197" t="s">
        <v>68</v>
      </c>
      <c r="L8" s="198" t="s">
        <v>69</v>
      </c>
      <c r="M8" s="199" t="s">
        <v>73</v>
      </c>
    </row>
    <row r="9" spans="1:13" x14ac:dyDescent="0.3">
      <c r="A9" s="193" t="s">
        <v>82</v>
      </c>
      <c r="B9" s="200">
        <v>0</v>
      </c>
      <c r="C9" s="200">
        <v>0</v>
      </c>
      <c r="D9" s="200">
        <v>0</v>
      </c>
      <c r="E9" s="201">
        <f>+C9+D9</f>
        <v>0</v>
      </c>
      <c r="F9" s="200">
        <v>0</v>
      </c>
      <c r="G9" s="200">
        <v>0</v>
      </c>
      <c r="H9" s="200">
        <v>0</v>
      </c>
      <c r="I9" s="201">
        <f>+G9+H9</f>
        <v>0</v>
      </c>
      <c r="J9" s="200">
        <v>0</v>
      </c>
      <c r="K9" s="200">
        <v>0</v>
      </c>
      <c r="L9" s="200">
        <v>0</v>
      </c>
      <c r="M9" s="202">
        <f>+K9+L9</f>
        <v>0</v>
      </c>
    </row>
    <row r="10" spans="1:13" x14ac:dyDescent="0.3">
      <c r="A10" s="193" t="s">
        <v>86</v>
      </c>
      <c r="B10" s="200"/>
      <c r="C10" s="200"/>
      <c r="D10" s="200"/>
      <c r="E10" s="201">
        <f t="shared" ref="E10:E19" si="0">+C10+D10</f>
        <v>0</v>
      </c>
      <c r="F10" s="200"/>
      <c r="G10" s="200"/>
      <c r="H10" s="200"/>
      <c r="I10" s="201">
        <f t="shared" ref="I10:I18" si="1">+G10+H10</f>
        <v>0</v>
      </c>
      <c r="J10" s="200"/>
      <c r="K10" s="200"/>
      <c r="L10" s="200"/>
      <c r="M10" s="202">
        <f t="shared" ref="M10:M18" si="2">+K10+L10</f>
        <v>0</v>
      </c>
    </row>
    <row r="11" spans="1:13" x14ac:dyDescent="0.3">
      <c r="A11" s="193" t="s">
        <v>87</v>
      </c>
      <c r="B11" s="200"/>
      <c r="C11" s="200"/>
      <c r="D11" s="200"/>
      <c r="E11" s="201">
        <f t="shared" si="0"/>
        <v>0</v>
      </c>
      <c r="F11" s="200">
        <v>4</v>
      </c>
      <c r="G11" s="200">
        <v>60</v>
      </c>
      <c r="H11" s="200">
        <v>11</v>
      </c>
      <c r="I11" s="201">
        <f t="shared" si="1"/>
        <v>71</v>
      </c>
      <c r="J11" s="200">
        <v>1</v>
      </c>
      <c r="K11" s="200">
        <v>21</v>
      </c>
      <c r="L11" s="200">
        <v>3</v>
      </c>
      <c r="M11" s="202">
        <f t="shared" si="2"/>
        <v>24</v>
      </c>
    </row>
    <row r="12" spans="1:13" x14ac:dyDescent="0.3">
      <c r="A12" s="193" t="s">
        <v>88</v>
      </c>
      <c r="B12" s="200"/>
      <c r="C12" s="200"/>
      <c r="D12" s="200"/>
      <c r="E12" s="201">
        <f t="shared" si="0"/>
        <v>0</v>
      </c>
      <c r="F12" s="200">
        <v>4</v>
      </c>
      <c r="G12" s="200">
        <v>23</v>
      </c>
      <c r="H12" s="200">
        <v>5</v>
      </c>
      <c r="I12" s="201">
        <f t="shared" si="1"/>
        <v>28</v>
      </c>
      <c r="J12" s="200">
        <v>3</v>
      </c>
      <c r="K12" s="200">
        <v>16</v>
      </c>
      <c r="L12" s="200">
        <v>4</v>
      </c>
      <c r="M12" s="202">
        <f t="shared" si="2"/>
        <v>20</v>
      </c>
    </row>
    <row r="13" spans="1:13" x14ac:dyDescent="0.3">
      <c r="A13" s="193" t="s">
        <v>89</v>
      </c>
      <c r="B13" s="203"/>
      <c r="C13" s="203"/>
      <c r="D13" s="203"/>
      <c r="E13" s="201">
        <f t="shared" si="0"/>
        <v>0</v>
      </c>
      <c r="F13" s="184">
        <v>1</v>
      </c>
      <c r="G13" s="184">
        <v>9</v>
      </c>
      <c r="H13" s="184">
        <v>4</v>
      </c>
      <c r="I13" s="201">
        <f t="shared" si="1"/>
        <v>13</v>
      </c>
      <c r="J13" s="184">
        <v>1</v>
      </c>
      <c r="K13" s="184">
        <v>9</v>
      </c>
      <c r="L13" s="184">
        <v>4</v>
      </c>
      <c r="M13" s="202">
        <f t="shared" si="2"/>
        <v>13</v>
      </c>
    </row>
    <row r="14" spans="1:13" x14ac:dyDescent="0.3">
      <c r="A14" s="193" t="s">
        <v>90</v>
      </c>
      <c r="B14" s="200"/>
      <c r="C14" s="200"/>
      <c r="D14" s="200"/>
      <c r="E14" s="201">
        <f t="shared" si="0"/>
        <v>0</v>
      </c>
      <c r="F14" s="200"/>
      <c r="G14" s="200"/>
      <c r="H14" s="200"/>
      <c r="I14" s="201">
        <f t="shared" si="1"/>
        <v>0</v>
      </c>
      <c r="J14" s="200"/>
      <c r="K14" s="200"/>
      <c r="L14" s="200"/>
      <c r="M14" s="202">
        <f t="shared" si="2"/>
        <v>0</v>
      </c>
    </row>
    <row r="15" spans="1:13" x14ac:dyDescent="0.3">
      <c r="A15" s="193" t="s">
        <v>91</v>
      </c>
      <c r="B15" s="200"/>
      <c r="C15" s="200"/>
      <c r="D15" s="200"/>
      <c r="E15" s="201">
        <f t="shared" si="0"/>
        <v>0</v>
      </c>
      <c r="F15" s="200"/>
      <c r="G15" s="200"/>
      <c r="H15" s="200"/>
      <c r="I15" s="201">
        <f t="shared" si="1"/>
        <v>0</v>
      </c>
      <c r="J15" s="200"/>
      <c r="K15" s="200"/>
      <c r="L15" s="200"/>
      <c r="M15" s="202">
        <f t="shared" si="2"/>
        <v>0</v>
      </c>
    </row>
    <row r="16" spans="1:13" x14ac:dyDescent="0.3">
      <c r="A16" s="193" t="s">
        <v>92</v>
      </c>
      <c r="B16" s="200"/>
      <c r="C16" s="200"/>
      <c r="D16" s="200"/>
      <c r="E16" s="201">
        <f t="shared" si="0"/>
        <v>0</v>
      </c>
      <c r="F16" s="200">
        <v>2</v>
      </c>
      <c r="G16" s="200">
        <v>12</v>
      </c>
      <c r="H16" s="200">
        <v>14</v>
      </c>
      <c r="I16" s="201">
        <f t="shared" si="1"/>
        <v>26</v>
      </c>
      <c r="J16" s="200">
        <v>4</v>
      </c>
      <c r="K16" s="200">
        <v>44</v>
      </c>
      <c r="L16" s="200">
        <v>6</v>
      </c>
      <c r="M16" s="202">
        <f t="shared" si="2"/>
        <v>50</v>
      </c>
    </row>
    <row r="17" spans="1:13" x14ac:dyDescent="0.3">
      <c r="A17" s="193" t="s">
        <v>93</v>
      </c>
      <c r="B17" s="200"/>
      <c r="C17" s="200"/>
      <c r="D17" s="200"/>
      <c r="E17" s="201">
        <f t="shared" si="0"/>
        <v>0</v>
      </c>
      <c r="F17" s="200"/>
      <c r="G17" s="200"/>
      <c r="H17" s="200"/>
      <c r="I17" s="201">
        <f t="shared" si="1"/>
        <v>0</v>
      </c>
      <c r="J17" s="200"/>
      <c r="K17" s="200"/>
      <c r="L17" s="200"/>
      <c r="M17" s="202">
        <f t="shared" si="2"/>
        <v>0</v>
      </c>
    </row>
    <row r="18" spans="1:13" x14ac:dyDescent="0.3">
      <c r="A18" s="193" t="s">
        <v>94</v>
      </c>
      <c r="B18" s="200"/>
      <c r="C18" s="200"/>
      <c r="D18" s="200"/>
      <c r="E18" s="201">
        <f t="shared" si="0"/>
        <v>0</v>
      </c>
      <c r="F18" s="200">
        <v>7</v>
      </c>
      <c r="G18" s="200">
        <v>56</v>
      </c>
      <c r="H18" s="200">
        <v>16</v>
      </c>
      <c r="I18" s="201">
        <f t="shared" si="1"/>
        <v>72</v>
      </c>
      <c r="J18" s="200">
        <v>3</v>
      </c>
      <c r="K18" s="200">
        <v>32</v>
      </c>
      <c r="L18" s="200">
        <v>8</v>
      </c>
      <c r="M18" s="202">
        <f t="shared" si="2"/>
        <v>40</v>
      </c>
    </row>
    <row r="19" spans="1:13" x14ac:dyDescent="0.3">
      <c r="A19" s="193" t="s">
        <v>100</v>
      </c>
      <c r="B19" s="200">
        <v>2</v>
      </c>
      <c r="C19" s="200">
        <v>1</v>
      </c>
      <c r="D19" s="200">
        <v>4</v>
      </c>
      <c r="E19" s="201">
        <f t="shared" si="0"/>
        <v>5</v>
      </c>
      <c r="F19" s="200"/>
      <c r="G19" s="200"/>
      <c r="H19" s="200"/>
      <c r="I19" s="201"/>
      <c r="J19" s="200"/>
      <c r="K19" s="200"/>
      <c r="L19" s="200"/>
      <c r="M19" s="202"/>
    </row>
    <row r="20" spans="1:13" s="24" customFormat="1" ht="18" x14ac:dyDescent="0.35">
      <c r="A20" s="204" t="s">
        <v>9</v>
      </c>
      <c r="B20" s="205">
        <f>SUM(B9:B19)</f>
        <v>2</v>
      </c>
      <c r="C20" s="205">
        <f t="shared" ref="C20:M20" si="3">SUM(C9:C19)</f>
        <v>1</v>
      </c>
      <c r="D20" s="205">
        <f t="shared" si="3"/>
        <v>4</v>
      </c>
      <c r="E20" s="205">
        <f t="shared" si="3"/>
        <v>5</v>
      </c>
      <c r="F20" s="205">
        <f t="shared" si="3"/>
        <v>18</v>
      </c>
      <c r="G20" s="205">
        <f t="shared" si="3"/>
        <v>160</v>
      </c>
      <c r="H20" s="205">
        <f t="shared" si="3"/>
        <v>50</v>
      </c>
      <c r="I20" s="205">
        <f t="shared" si="3"/>
        <v>210</v>
      </c>
      <c r="J20" s="205">
        <f t="shared" si="3"/>
        <v>12</v>
      </c>
      <c r="K20" s="205">
        <f t="shared" si="3"/>
        <v>122</v>
      </c>
      <c r="L20" s="205">
        <f t="shared" si="3"/>
        <v>25</v>
      </c>
      <c r="M20" s="205">
        <f t="shared" si="3"/>
        <v>147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12E71-260E-4188-B607-BB591B690BF8}">
  <dimension ref="A1:E37"/>
  <sheetViews>
    <sheetView workbookViewId="0">
      <selection activeCell="D3" sqref="D3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4" width="12.77734375" customWidth="1"/>
  </cols>
  <sheetData>
    <row r="1" spans="1:3" ht="48.6" customHeight="1" x14ac:dyDescent="0.3"/>
    <row r="2" spans="1:3" ht="24" customHeight="1" x14ac:dyDescent="0.35">
      <c r="A2" s="206" t="s">
        <v>101</v>
      </c>
      <c r="B2" s="206"/>
      <c r="C2" s="206"/>
    </row>
    <row r="3" spans="1:3" ht="24" customHeight="1" x14ac:dyDescent="0.3">
      <c r="A3" s="208" t="s">
        <v>110</v>
      </c>
      <c r="B3" s="208"/>
      <c r="C3" s="208"/>
    </row>
    <row r="4" spans="1:3" ht="30" customHeight="1" x14ac:dyDescent="0.3"/>
    <row r="5" spans="1:3" ht="30" customHeight="1" x14ac:dyDescent="0.3">
      <c r="A5" s="209" t="s">
        <v>71</v>
      </c>
      <c r="B5" s="209" t="s">
        <v>102</v>
      </c>
      <c r="C5" s="182" t="s">
        <v>103</v>
      </c>
    </row>
    <row r="6" spans="1:3" ht="30" customHeight="1" x14ac:dyDescent="0.3">
      <c r="A6" s="210">
        <v>1</v>
      </c>
      <c r="B6" s="211" t="s">
        <v>104</v>
      </c>
      <c r="C6" s="226">
        <v>0</v>
      </c>
    </row>
    <row r="7" spans="1:3" ht="30" customHeight="1" x14ac:dyDescent="0.3">
      <c r="A7" s="210">
        <v>2</v>
      </c>
      <c r="B7" s="211" t="s">
        <v>105</v>
      </c>
      <c r="C7" s="226">
        <v>0</v>
      </c>
    </row>
    <row r="8" spans="1:3" ht="30" customHeight="1" x14ac:dyDescent="0.3">
      <c r="A8" s="210">
        <v>3</v>
      </c>
      <c r="B8" s="211" t="s">
        <v>106</v>
      </c>
      <c r="C8" s="226">
        <v>0</v>
      </c>
    </row>
    <row r="9" spans="1:3" ht="30" customHeight="1" x14ac:dyDescent="0.3">
      <c r="A9" s="210">
        <v>4</v>
      </c>
      <c r="B9" s="211" t="s">
        <v>107</v>
      </c>
      <c r="C9" s="218">
        <v>0</v>
      </c>
    </row>
    <row r="10" spans="1:3" ht="30" customHeight="1" x14ac:dyDescent="0.3">
      <c r="A10" s="210">
        <v>5</v>
      </c>
      <c r="B10" s="211" t="s">
        <v>108</v>
      </c>
      <c r="C10" s="226">
        <v>0</v>
      </c>
    </row>
    <row r="11" spans="1:3" ht="30" customHeight="1" x14ac:dyDescent="0.3">
      <c r="A11" s="210">
        <v>6</v>
      </c>
      <c r="B11" s="211" t="s">
        <v>109</v>
      </c>
      <c r="C11" s="226">
        <v>11</v>
      </c>
    </row>
    <row r="13" spans="1:3" ht="18" x14ac:dyDescent="0.35">
      <c r="A13" s="206" t="s">
        <v>111</v>
      </c>
      <c r="B13" s="206"/>
      <c r="C13" s="207"/>
    </row>
    <row r="14" spans="1:3" x14ac:dyDescent="0.3">
      <c r="C14" s="212"/>
    </row>
    <row r="15" spans="1:3" x14ac:dyDescent="0.3">
      <c r="A15" s="182" t="s">
        <v>71</v>
      </c>
      <c r="B15" s="213" t="s">
        <v>102</v>
      </c>
      <c r="C15" s="212" t="s">
        <v>103</v>
      </c>
    </row>
    <row r="16" spans="1:3" ht="15.6" x14ac:dyDescent="0.3">
      <c r="A16" s="210">
        <v>1</v>
      </c>
      <c r="B16" s="214" t="s">
        <v>112</v>
      </c>
      <c r="C16" s="223">
        <v>29</v>
      </c>
    </row>
    <row r="17" spans="1:5" ht="15.6" x14ac:dyDescent="0.3">
      <c r="A17" s="210">
        <v>2</v>
      </c>
      <c r="B17" s="214" t="s">
        <v>113</v>
      </c>
      <c r="C17" s="223">
        <v>29</v>
      </c>
    </row>
    <row r="18" spans="1:5" ht="15.6" x14ac:dyDescent="0.3">
      <c r="A18" s="210">
        <v>3</v>
      </c>
      <c r="B18" s="214" t="s">
        <v>114</v>
      </c>
      <c r="C18" s="223">
        <v>29</v>
      </c>
    </row>
    <row r="19" spans="1:5" ht="15.6" x14ac:dyDescent="0.3">
      <c r="A19" s="210">
        <v>4</v>
      </c>
      <c r="B19" s="214" t="s">
        <v>115</v>
      </c>
      <c r="C19" s="223">
        <v>29</v>
      </c>
    </row>
    <row r="20" spans="1:5" ht="15.6" x14ac:dyDescent="0.3">
      <c r="A20" s="210">
        <v>5</v>
      </c>
      <c r="B20" s="214" t="s">
        <v>116</v>
      </c>
      <c r="C20" s="224">
        <v>11</v>
      </c>
    </row>
    <row r="21" spans="1:5" ht="15.6" x14ac:dyDescent="0.3">
      <c r="A21" s="210">
        <v>6</v>
      </c>
      <c r="B21" s="214" t="s">
        <v>117</v>
      </c>
      <c r="C21" s="223">
        <v>11</v>
      </c>
    </row>
    <row r="22" spans="1:5" ht="28.8" x14ac:dyDescent="0.3">
      <c r="A22" s="210">
        <v>7</v>
      </c>
      <c r="B22" s="214" t="s">
        <v>118</v>
      </c>
      <c r="C22" s="225">
        <v>2113.5</v>
      </c>
    </row>
    <row r="23" spans="1:5" ht="28.8" x14ac:dyDescent="0.3">
      <c r="A23" s="210">
        <v>8</v>
      </c>
      <c r="B23" s="214" t="s">
        <v>119</v>
      </c>
      <c r="C23" s="223">
        <v>18</v>
      </c>
    </row>
    <row r="25" spans="1:5" ht="15.6" x14ac:dyDescent="0.3">
      <c r="A25" s="348" t="s">
        <v>133</v>
      </c>
      <c r="B25" s="348"/>
      <c r="C25" s="348"/>
    </row>
    <row r="26" spans="1:5" x14ac:dyDescent="0.3">
      <c r="A26" s="215"/>
      <c r="C26" s="343" t="s">
        <v>120</v>
      </c>
      <c r="D26" s="344"/>
      <c r="E26" s="345"/>
    </row>
    <row r="27" spans="1:5" x14ac:dyDescent="0.3">
      <c r="A27" s="182" t="s">
        <v>71</v>
      </c>
      <c r="B27" s="182" t="s">
        <v>102</v>
      </c>
      <c r="C27" s="216" t="s">
        <v>121</v>
      </c>
      <c r="D27" s="216" t="s">
        <v>122</v>
      </c>
      <c r="E27" s="216" t="s">
        <v>40</v>
      </c>
    </row>
    <row r="28" spans="1:5" ht="28.8" x14ac:dyDescent="0.3">
      <c r="A28" s="210">
        <v>1</v>
      </c>
      <c r="B28" s="211" t="s">
        <v>123</v>
      </c>
      <c r="C28" s="218">
        <v>11</v>
      </c>
      <c r="D28" s="218">
        <v>26</v>
      </c>
      <c r="E28" s="218">
        <f>SUM(C28:D28)</f>
        <v>37</v>
      </c>
    </row>
    <row r="29" spans="1:5" ht="28.8" x14ac:dyDescent="0.3">
      <c r="A29" s="210">
        <v>2</v>
      </c>
      <c r="B29" s="211" t="s">
        <v>124</v>
      </c>
      <c r="C29" s="218">
        <v>11</v>
      </c>
      <c r="D29" s="218">
        <v>26</v>
      </c>
      <c r="E29" s="218">
        <f t="shared" ref="E29:E37" si="0">SUM(C29:D29)</f>
        <v>37</v>
      </c>
    </row>
    <row r="30" spans="1:5" ht="28.8" x14ac:dyDescent="0.3">
      <c r="A30" s="210">
        <v>3</v>
      </c>
      <c r="B30" s="211" t="s">
        <v>125</v>
      </c>
      <c r="C30" s="218">
        <v>11</v>
      </c>
      <c r="D30" s="218">
        <v>26</v>
      </c>
      <c r="E30" s="218">
        <f t="shared" si="0"/>
        <v>37</v>
      </c>
    </row>
    <row r="31" spans="1:5" ht="28.8" x14ac:dyDescent="0.3">
      <c r="A31" s="210">
        <v>4</v>
      </c>
      <c r="B31" s="211" t="s">
        <v>126</v>
      </c>
      <c r="C31" s="218">
        <v>3</v>
      </c>
      <c r="D31" s="218">
        <v>1</v>
      </c>
      <c r="E31" s="218">
        <f t="shared" si="0"/>
        <v>4</v>
      </c>
    </row>
    <row r="32" spans="1:5" ht="28.8" x14ac:dyDescent="0.3">
      <c r="A32" s="210">
        <v>5</v>
      </c>
      <c r="B32" s="211" t="s">
        <v>127</v>
      </c>
      <c r="C32" s="218">
        <v>14</v>
      </c>
      <c r="D32" s="218">
        <v>80</v>
      </c>
      <c r="E32" s="218">
        <f t="shared" si="0"/>
        <v>94</v>
      </c>
    </row>
    <row r="33" spans="1:5" x14ac:dyDescent="0.3">
      <c r="A33" s="210">
        <v>6</v>
      </c>
      <c r="B33" s="211" t="s">
        <v>128</v>
      </c>
      <c r="C33" s="346">
        <v>0</v>
      </c>
      <c r="D33" s="347"/>
      <c r="E33" s="183">
        <f>+C33</f>
        <v>0</v>
      </c>
    </row>
    <row r="34" spans="1:5" x14ac:dyDescent="0.3">
      <c r="A34" s="210">
        <v>7</v>
      </c>
      <c r="B34" s="211" t="s">
        <v>129</v>
      </c>
      <c r="C34" s="219">
        <v>3554.92</v>
      </c>
      <c r="D34" s="220">
        <v>12574.12</v>
      </c>
      <c r="E34" s="221">
        <f t="shared" si="0"/>
        <v>16129.04</v>
      </c>
    </row>
    <row r="35" spans="1:5" ht="28.8" x14ac:dyDescent="0.3">
      <c r="A35" s="210">
        <v>8</v>
      </c>
      <c r="B35" s="211" t="s">
        <v>130</v>
      </c>
      <c r="C35" s="219">
        <v>1385100.44</v>
      </c>
      <c r="D35" s="222">
        <v>4999999.6500000004</v>
      </c>
      <c r="E35" s="221">
        <f t="shared" si="0"/>
        <v>6385100.0899999999</v>
      </c>
    </row>
    <row r="36" spans="1:5" x14ac:dyDescent="0.3">
      <c r="A36" s="210">
        <v>9</v>
      </c>
      <c r="B36" s="211" t="s">
        <v>131</v>
      </c>
      <c r="C36" s="346">
        <v>0</v>
      </c>
      <c r="D36" s="347"/>
      <c r="E36" s="218">
        <f t="shared" si="0"/>
        <v>0</v>
      </c>
    </row>
    <row r="37" spans="1:5" x14ac:dyDescent="0.3">
      <c r="A37" s="217">
        <v>10</v>
      </c>
      <c r="B37" s="211" t="s">
        <v>132</v>
      </c>
      <c r="C37" s="346">
        <v>0</v>
      </c>
      <c r="D37" s="347"/>
      <c r="E37" s="218">
        <f t="shared" si="0"/>
        <v>0</v>
      </c>
    </row>
  </sheetData>
  <mergeCells count="5">
    <mergeCell ref="C26:E26"/>
    <mergeCell ref="C33:D33"/>
    <mergeCell ref="C36:D36"/>
    <mergeCell ref="C37:D37"/>
    <mergeCell ref="A25:C25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52E61-172C-4BAB-AB42-904D3FFD63AA}">
  <dimension ref="A3:Z21"/>
  <sheetViews>
    <sheetView workbookViewId="0"/>
  </sheetViews>
  <sheetFormatPr baseColWidth="10" defaultColWidth="11.5546875" defaultRowHeight="14.4" x14ac:dyDescent="0.3"/>
  <cols>
    <col min="1" max="1" width="5.6640625" customWidth="1"/>
    <col min="2" max="2" width="29.88671875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21875" customWidth="1"/>
    <col min="16" max="16" width="8.44140625" customWidth="1"/>
    <col min="17" max="17" width="8.21875" customWidth="1"/>
    <col min="18" max="18" width="8.8867187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9.5546875" customWidth="1"/>
  </cols>
  <sheetData>
    <row r="3" spans="1:26" ht="18" x14ac:dyDescent="0.3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</row>
    <row r="4" spans="1:26" ht="18" x14ac:dyDescent="0.3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</row>
    <row r="5" spans="1:26" ht="18" x14ac:dyDescent="0.35">
      <c r="A5" s="334" t="s">
        <v>134</v>
      </c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34"/>
      <c r="S5" s="334"/>
      <c r="T5" s="334"/>
      <c r="U5" s="334"/>
      <c r="V5" s="334"/>
      <c r="W5" s="334"/>
      <c r="X5" s="334"/>
      <c r="Y5" s="334"/>
      <c r="Z5" s="334"/>
    </row>
    <row r="6" spans="1:26" x14ac:dyDescent="0.3">
      <c r="A6" s="349" t="s">
        <v>135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</row>
    <row r="7" spans="1:26" ht="18" x14ac:dyDescent="0.35">
      <c r="A7" s="154"/>
      <c r="B7" s="227" t="s">
        <v>136</v>
      </c>
    </row>
    <row r="8" spans="1:26" ht="42.6" customHeight="1" x14ac:dyDescent="0.3">
      <c r="A8" s="228" t="s">
        <v>137</v>
      </c>
      <c r="B8" s="229" t="s">
        <v>4</v>
      </c>
      <c r="C8" s="230" t="s">
        <v>81</v>
      </c>
      <c r="D8" s="231" t="s">
        <v>68</v>
      </c>
      <c r="E8" s="232" t="s">
        <v>69</v>
      </c>
      <c r="F8" s="233" t="s">
        <v>138</v>
      </c>
      <c r="G8" s="230" t="s">
        <v>139</v>
      </c>
      <c r="H8" s="231" t="s">
        <v>68</v>
      </c>
      <c r="I8" s="232" t="s">
        <v>69</v>
      </c>
      <c r="J8" s="233" t="s">
        <v>138</v>
      </c>
      <c r="K8" s="230" t="s">
        <v>140</v>
      </c>
      <c r="L8" s="231" t="s">
        <v>68</v>
      </c>
      <c r="M8" s="232" t="s">
        <v>69</v>
      </c>
      <c r="N8" s="233" t="s">
        <v>138</v>
      </c>
      <c r="O8" s="230" t="s">
        <v>141</v>
      </c>
      <c r="P8" s="231" t="s">
        <v>68</v>
      </c>
      <c r="Q8" s="232" t="s">
        <v>69</v>
      </c>
      <c r="R8" s="233" t="s">
        <v>138</v>
      </c>
      <c r="S8" s="230" t="s">
        <v>142</v>
      </c>
      <c r="T8" s="231" t="s">
        <v>68</v>
      </c>
      <c r="U8" s="232" t="s">
        <v>69</v>
      </c>
      <c r="V8" s="233" t="s">
        <v>138</v>
      </c>
      <c r="W8" s="230" t="s">
        <v>143</v>
      </c>
      <c r="X8" s="231" t="s">
        <v>68</v>
      </c>
      <c r="Y8" s="232" t="s">
        <v>69</v>
      </c>
      <c r="Z8" s="233" t="s">
        <v>138</v>
      </c>
    </row>
    <row r="9" spans="1:26" ht="15.6" x14ac:dyDescent="0.3">
      <c r="A9" s="234">
        <v>1</v>
      </c>
      <c r="B9" s="235" t="s">
        <v>144</v>
      </c>
      <c r="C9" s="236"/>
      <c r="D9" s="236"/>
      <c r="E9" s="236"/>
      <c r="F9" s="236"/>
      <c r="G9" s="237"/>
      <c r="H9" s="236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/>
      <c r="Y9" s="236"/>
      <c r="Z9" s="236"/>
    </row>
    <row r="10" spans="1:26" ht="15.6" x14ac:dyDescent="0.3">
      <c r="A10" s="234">
        <v>2</v>
      </c>
      <c r="B10" s="238" t="s">
        <v>14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6"/>
      <c r="X10" s="236"/>
      <c r="Y10" s="236"/>
      <c r="Z10" s="236"/>
    </row>
    <row r="11" spans="1:26" ht="15.6" x14ac:dyDescent="0.3">
      <c r="A11" s="234">
        <v>3</v>
      </c>
      <c r="B11" s="238" t="s">
        <v>13</v>
      </c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</row>
    <row r="12" spans="1:26" ht="15.6" x14ac:dyDescent="0.3">
      <c r="A12" s="234">
        <v>4</v>
      </c>
      <c r="B12" s="238" t="s">
        <v>11</v>
      </c>
      <c r="C12" s="236"/>
      <c r="D12" s="236"/>
      <c r="E12" s="236"/>
      <c r="F12" s="236"/>
      <c r="G12" s="236">
        <v>1</v>
      </c>
      <c r="H12" s="236">
        <v>1</v>
      </c>
      <c r="I12" s="236">
        <v>1</v>
      </c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</row>
    <row r="13" spans="1:26" ht="15.6" x14ac:dyDescent="0.3">
      <c r="A13" s="234">
        <v>5</v>
      </c>
      <c r="B13" s="238" t="s">
        <v>145</v>
      </c>
      <c r="C13" s="236"/>
      <c r="D13" s="236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</row>
    <row r="14" spans="1:26" ht="15.6" x14ac:dyDescent="0.3">
      <c r="A14" s="234">
        <v>6</v>
      </c>
      <c r="B14" s="238" t="s">
        <v>146</v>
      </c>
      <c r="C14" s="236"/>
      <c r="D14" s="236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</row>
    <row r="15" spans="1:26" ht="15.6" x14ac:dyDescent="0.3">
      <c r="A15" s="234">
        <v>7</v>
      </c>
      <c r="B15" s="238" t="s">
        <v>147</v>
      </c>
      <c r="C15" s="236"/>
      <c r="D15" s="236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</row>
    <row r="16" spans="1:26" ht="15.6" x14ac:dyDescent="0.3">
      <c r="A16" s="234">
        <v>8</v>
      </c>
      <c r="B16" s="238" t="s">
        <v>148</v>
      </c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</row>
    <row r="17" spans="1:26" ht="15.6" x14ac:dyDescent="0.3">
      <c r="A17" s="234">
        <v>9</v>
      </c>
      <c r="B17" s="238" t="s">
        <v>149</v>
      </c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</row>
    <row r="18" spans="1:26" ht="15.6" x14ac:dyDescent="0.3">
      <c r="A18" s="234">
        <v>10</v>
      </c>
      <c r="B18" s="235" t="s">
        <v>150</v>
      </c>
      <c r="C18" s="239"/>
      <c r="D18" s="239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36"/>
      <c r="Q18" s="236"/>
      <c r="R18" s="236"/>
      <c r="S18" s="236"/>
      <c r="T18" s="236"/>
      <c r="U18" s="236"/>
      <c r="V18" s="236"/>
      <c r="W18" s="236"/>
      <c r="X18" s="236"/>
      <c r="Y18" s="236"/>
      <c r="Z18" s="236"/>
    </row>
    <row r="19" spans="1:26" ht="15.6" x14ac:dyDescent="0.3">
      <c r="A19" s="234">
        <v>11</v>
      </c>
      <c r="B19" s="241" t="s">
        <v>151</v>
      </c>
      <c r="C19" s="240"/>
      <c r="D19" s="240"/>
      <c r="E19" s="240"/>
      <c r="F19" s="240"/>
      <c r="G19" s="242">
        <v>3</v>
      </c>
      <c r="H19" s="242">
        <v>4</v>
      </c>
      <c r="I19" s="242">
        <v>2</v>
      </c>
      <c r="J19" s="242">
        <v>6</v>
      </c>
      <c r="K19" s="240"/>
      <c r="L19" s="240"/>
      <c r="M19" s="240"/>
      <c r="N19" s="240"/>
      <c r="O19" s="240"/>
      <c r="P19" s="236"/>
      <c r="Q19" s="236"/>
      <c r="R19" s="236"/>
      <c r="S19" s="236"/>
      <c r="T19" s="236"/>
      <c r="U19" s="236"/>
      <c r="V19" s="236"/>
      <c r="W19" s="236"/>
      <c r="X19" s="236"/>
      <c r="Y19" s="236"/>
      <c r="Z19" s="236"/>
    </row>
    <row r="20" spans="1:26" ht="15.6" x14ac:dyDescent="0.3">
      <c r="A20" s="243"/>
      <c r="B20" s="244" t="s">
        <v>9</v>
      </c>
      <c r="C20" s="245"/>
      <c r="D20" s="245"/>
      <c r="E20" s="245"/>
      <c r="F20" s="245"/>
      <c r="G20" s="246">
        <v>3</v>
      </c>
      <c r="H20" s="246">
        <v>5</v>
      </c>
      <c r="I20" s="246">
        <v>3</v>
      </c>
      <c r="J20" s="246">
        <v>6</v>
      </c>
      <c r="K20" s="245"/>
      <c r="L20" s="245"/>
      <c r="M20" s="245"/>
      <c r="N20" s="245"/>
      <c r="O20" s="247"/>
      <c r="P20" s="248"/>
      <c r="Q20" s="248"/>
      <c r="R20" s="248">
        <f>SUM(R10:R19)</f>
        <v>0</v>
      </c>
      <c r="S20" s="248"/>
      <c r="T20" s="248"/>
      <c r="U20" s="248"/>
      <c r="V20" s="248"/>
      <c r="W20" s="248"/>
      <c r="X20" s="248"/>
      <c r="Y20" s="248"/>
      <c r="Z20" s="248"/>
    </row>
    <row r="21" spans="1:26" x14ac:dyDescent="0.3">
      <c r="A21" s="249"/>
      <c r="B21" s="250"/>
      <c r="C21" s="250"/>
      <c r="D21" s="250"/>
      <c r="E21" s="251"/>
      <c r="F21" s="249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1"/>
    </row>
  </sheetData>
  <mergeCells count="3">
    <mergeCell ref="A3:Z3"/>
    <mergeCell ref="A5:Z5"/>
    <mergeCell ref="A6:Z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4FE95-4415-41B5-968A-7A1E94964E40}">
  <dimension ref="A4:M62"/>
  <sheetViews>
    <sheetView workbookViewId="0">
      <selection activeCell="A63" sqref="A63:XFD109"/>
    </sheetView>
  </sheetViews>
  <sheetFormatPr baseColWidth="10" defaultColWidth="11.5546875" defaultRowHeight="14.4" x14ac:dyDescent="0.3"/>
  <cols>
    <col min="1" max="1" width="7.44140625" customWidth="1"/>
    <col min="2" max="2" width="18.33203125" customWidth="1"/>
    <col min="3" max="3" width="33.77734375" customWidth="1"/>
    <col min="4" max="4" width="20.88671875" customWidth="1"/>
    <col min="6" max="6" width="15.109375" customWidth="1"/>
    <col min="7" max="7" width="31.109375" customWidth="1"/>
    <col min="8" max="8" width="18.109375" customWidth="1"/>
    <col min="9" max="9" width="14.44140625" customWidth="1"/>
  </cols>
  <sheetData>
    <row r="4" spans="1:9" x14ac:dyDescent="0.3">
      <c r="A4" s="349"/>
      <c r="B4" s="349"/>
      <c r="C4" s="349"/>
      <c r="D4" s="349"/>
      <c r="E4" s="349"/>
      <c r="F4" s="349"/>
      <c r="G4" s="349"/>
      <c r="H4" s="349"/>
      <c r="I4" s="349"/>
    </row>
    <row r="5" spans="1:9" ht="21" x14ac:dyDescent="0.4">
      <c r="A5" s="364" t="s">
        <v>152</v>
      </c>
      <c r="B5" s="364"/>
      <c r="C5" s="364"/>
      <c r="D5" s="364"/>
      <c r="E5" s="364"/>
      <c r="F5" s="364"/>
      <c r="G5" s="364"/>
      <c r="H5" s="364"/>
      <c r="I5" s="364"/>
    </row>
    <row r="6" spans="1:9" ht="15.6" x14ac:dyDescent="0.3">
      <c r="A6" s="365" t="s">
        <v>153</v>
      </c>
      <c r="B6" s="366"/>
      <c r="C6" s="366"/>
      <c r="D6" s="366"/>
      <c r="E6" s="366"/>
      <c r="F6" s="366"/>
      <c r="G6" s="366"/>
      <c r="H6" s="366"/>
      <c r="I6" s="367"/>
    </row>
    <row r="7" spans="1:9" ht="15.6" x14ac:dyDescent="0.3">
      <c r="A7" s="368" t="s">
        <v>154</v>
      </c>
      <c r="B7" s="368"/>
      <c r="C7" s="368"/>
      <c r="D7" s="368"/>
      <c r="E7" s="368"/>
      <c r="F7" s="368"/>
      <c r="G7" s="368"/>
      <c r="H7" s="368"/>
      <c r="I7" s="369"/>
    </row>
    <row r="8" spans="1:9" ht="39.6" customHeight="1" x14ac:dyDescent="0.3">
      <c r="A8" s="254" t="s">
        <v>137</v>
      </c>
      <c r="B8" s="255" t="s">
        <v>4</v>
      </c>
      <c r="C8" s="256" t="s">
        <v>155</v>
      </c>
      <c r="D8" s="255" t="s">
        <v>156</v>
      </c>
      <c r="E8" s="256" t="s">
        <v>157</v>
      </c>
      <c r="F8" s="256" t="s">
        <v>158</v>
      </c>
      <c r="G8" s="256" t="s">
        <v>159</v>
      </c>
      <c r="H8" s="256" t="s">
        <v>160</v>
      </c>
      <c r="I8" s="257" t="s">
        <v>161</v>
      </c>
    </row>
    <row r="9" spans="1:9" ht="13.2" customHeight="1" x14ac:dyDescent="0.3">
      <c r="A9" s="357">
        <v>1</v>
      </c>
      <c r="B9" s="354" t="s">
        <v>145</v>
      </c>
      <c r="C9" s="258"/>
      <c r="D9" s="259"/>
      <c r="E9" s="258"/>
      <c r="F9" s="258"/>
      <c r="G9" s="259"/>
      <c r="H9" s="258"/>
      <c r="I9" s="260"/>
    </row>
    <row r="10" spans="1:9" ht="13.2" customHeight="1" x14ac:dyDescent="0.3">
      <c r="A10" s="358"/>
      <c r="B10" s="355"/>
      <c r="C10" s="258"/>
      <c r="D10" s="260"/>
      <c r="E10" s="260"/>
      <c r="F10" s="260"/>
      <c r="G10" s="260"/>
      <c r="H10" s="258"/>
      <c r="I10" s="260"/>
    </row>
    <row r="11" spans="1:9" ht="13.2" customHeight="1" x14ac:dyDescent="0.3">
      <c r="A11" s="358"/>
      <c r="B11" s="355"/>
      <c r="C11" s="258"/>
      <c r="D11" s="259"/>
      <c r="E11" s="258"/>
      <c r="F11" s="258"/>
      <c r="G11" s="259"/>
      <c r="H11" s="258"/>
      <c r="I11" s="260"/>
    </row>
    <row r="12" spans="1:9" ht="13.2" customHeight="1" x14ac:dyDescent="0.3">
      <c r="A12" s="358"/>
      <c r="B12" s="355"/>
      <c r="C12" s="258"/>
      <c r="D12" s="260"/>
      <c r="E12" s="260"/>
      <c r="F12" s="260"/>
      <c r="G12" s="260"/>
      <c r="H12" s="258"/>
      <c r="I12" s="260"/>
    </row>
    <row r="13" spans="1:9" ht="13.2" customHeight="1" x14ac:dyDescent="0.3">
      <c r="A13" s="359"/>
      <c r="B13" s="356"/>
      <c r="C13" s="261"/>
      <c r="D13" s="262"/>
      <c r="E13" s="262"/>
      <c r="F13" s="262"/>
      <c r="G13" s="262"/>
      <c r="H13" s="263"/>
      <c r="I13" s="264"/>
    </row>
    <row r="14" spans="1:9" ht="13.2" customHeight="1" x14ac:dyDescent="0.3">
      <c r="A14" s="357">
        <v>2</v>
      </c>
      <c r="B14" s="354" t="s">
        <v>148</v>
      </c>
      <c r="C14" s="253" t="s">
        <v>162</v>
      </c>
      <c r="D14" s="259" t="s">
        <v>163</v>
      </c>
      <c r="E14" s="260">
        <v>2</v>
      </c>
      <c r="F14" s="260">
        <v>2</v>
      </c>
      <c r="G14" s="259" t="s">
        <v>164</v>
      </c>
      <c r="H14" s="265"/>
      <c r="I14" s="258">
        <v>12</v>
      </c>
    </row>
    <row r="15" spans="1:9" ht="13.2" customHeight="1" x14ac:dyDescent="0.3">
      <c r="A15" s="358"/>
      <c r="B15" s="355"/>
      <c r="C15" s="253" t="s">
        <v>165</v>
      </c>
      <c r="D15" s="259" t="s">
        <v>163</v>
      </c>
      <c r="E15" s="260">
        <v>5</v>
      </c>
      <c r="F15" s="260">
        <v>5</v>
      </c>
      <c r="G15" s="259" t="s">
        <v>166</v>
      </c>
      <c r="H15" s="265"/>
      <c r="I15" s="258">
        <v>60</v>
      </c>
    </row>
    <row r="16" spans="1:9" ht="13.2" customHeight="1" x14ac:dyDescent="0.3">
      <c r="A16" s="358"/>
      <c r="B16" s="355"/>
      <c r="C16" s="258"/>
      <c r="D16" s="259"/>
      <c r="E16" s="260"/>
      <c r="F16" s="260"/>
      <c r="G16" s="259"/>
      <c r="H16" s="265"/>
      <c r="I16" s="260"/>
    </row>
    <row r="17" spans="1:9" ht="13.2" customHeight="1" x14ac:dyDescent="0.3">
      <c r="A17" s="358"/>
      <c r="B17" s="356"/>
      <c r="C17" s="258"/>
      <c r="D17" s="259"/>
      <c r="E17" s="260"/>
      <c r="F17" s="260"/>
      <c r="G17" s="259"/>
      <c r="H17" s="260"/>
      <c r="I17" s="258"/>
    </row>
    <row r="18" spans="1:9" ht="13.2" customHeight="1" x14ac:dyDescent="0.3">
      <c r="A18" s="358"/>
      <c r="B18" s="266"/>
      <c r="C18" s="259"/>
      <c r="D18" s="259"/>
      <c r="E18" s="259"/>
      <c r="F18" s="259"/>
      <c r="G18" s="259"/>
      <c r="H18" s="260"/>
      <c r="I18" s="258"/>
    </row>
    <row r="19" spans="1:9" ht="13.2" customHeight="1" x14ac:dyDescent="0.3">
      <c r="A19" s="358"/>
      <c r="B19" s="267"/>
      <c r="C19" s="258"/>
      <c r="D19" s="252"/>
      <c r="E19" s="260"/>
      <c r="F19" s="260"/>
      <c r="G19" s="252"/>
      <c r="H19" s="260"/>
      <c r="I19" s="260"/>
    </row>
    <row r="20" spans="1:9" ht="13.2" customHeight="1" x14ac:dyDescent="0.3">
      <c r="A20" s="359"/>
      <c r="B20" s="267"/>
      <c r="C20" s="258"/>
      <c r="D20" s="252"/>
      <c r="E20" s="260"/>
      <c r="F20" s="260"/>
      <c r="G20" s="252"/>
      <c r="H20" s="260"/>
      <c r="I20" s="260"/>
    </row>
    <row r="21" spans="1:9" ht="13.2" customHeight="1" x14ac:dyDescent="0.3">
      <c r="A21" s="353">
        <v>3</v>
      </c>
      <c r="B21" s="363" t="s">
        <v>150</v>
      </c>
      <c r="C21" s="268"/>
      <c r="D21" s="269"/>
      <c r="E21" s="268"/>
      <c r="F21" s="268"/>
      <c r="G21" s="259"/>
      <c r="H21" s="270"/>
      <c r="I21" s="271"/>
    </row>
    <row r="22" spans="1:9" ht="13.2" customHeight="1" x14ac:dyDescent="0.3">
      <c r="A22" s="353"/>
      <c r="B22" s="361"/>
      <c r="C22" s="268"/>
      <c r="D22" s="269"/>
      <c r="E22" s="269"/>
      <c r="F22" s="269"/>
      <c r="G22" s="269"/>
      <c r="H22" s="270"/>
      <c r="I22" s="270"/>
    </row>
    <row r="23" spans="1:9" ht="13.2" customHeight="1" x14ac:dyDescent="0.3">
      <c r="A23" s="353"/>
      <c r="B23" s="362"/>
      <c r="C23" s="272"/>
      <c r="D23" s="273"/>
      <c r="E23" s="273"/>
      <c r="F23" s="273"/>
      <c r="G23" s="273"/>
      <c r="H23" s="274"/>
      <c r="I23" s="274"/>
    </row>
    <row r="24" spans="1:9" ht="32.4" customHeight="1" x14ac:dyDescent="0.3">
      <c r="A24" s="353">
        <v>4</v>
      </c>
      <c r="B24" s="363" t="s">
        <v>167</v>
      </c>
      <c r="C24" s="275" t="s">
        <v>168</v>
      </c>
      <c r="D24" s="259" t="s">
        <v>163</v>
      </c>
      <c r="E24" s="275">
        <v>5</v>
      </c>
      <c r="F24" s="275">
        <v>3</v>
      </c>
      <c r="G24" s="275" t="s">
        <v>169</v>
      </c>
      <c r="H24" s="258"/>
      <c r="I24" s="276">
        <v>375</v>
      </c>
    </row>
    <row r="25" spans="1:9" ht="34.950000000000003" customHeight="1" x14ac:dyDescent="0.3">
      <c r="A25" s="353"/>
      <c r="B25" s="361"/>
      <c r="C25" s="277" t="s">
        <v>170</v>
      </c>
      <c r="D25" s="259" t="s">
        <v>163</v>
      </c>
      <c r="E25" s="277">
        <v>3</v>
      </c>
      <c r="F25" s="277">
        <v>2</v>
      </c>
      <c r="G25" s="277" t="s">
        <v>171</v>
      </c>
      <c r="H25" s="270"/>
      <c r="I25" s="278">
        <v>500</v>
      </c>
    </row>
    <row r="26" spans="1:9" ht="30" customHeight="1" x14ac:dyDescent="0.3">
      <c r="A26" s="353"/>
      <c r="B26" s="361"/>
      <c r="C26" s="277" t="s">
        <v>172</v>
      </c>
      <c r="D26" s="277" t="s">
        <v>163</v>
      </c>
      <c r="E26" s="277">
        <v>26</v>
      </c>
      <c r="F26" s="277">
        <v>5</v>
      </c>
      <c r="G26" s="277" t="s">
        <v>173</v>
      </c>
      <c r="H26" s="270"/>
      <c r="I26" s="271">
        <v>200</v>
      </c>
    </row>
    <row r="27" spans="1:9" ht="30.6" customHeight="1" x14ac:dyDescent="0.3">
      <c r="A27" s="353"/>
      <c r="B27" s="361"/>
      <c r="C27" s="279"/>
      <c r="D27" s="280"/>
      <c r="E27" s="280"/>
      <c r="F27" s="280"/>
      <c r="G27" s="279"/>
      <c r="H27" s="270"/>
      <c r="I27" s="271"/>
    </row>
    <row r="28" spans="1:9" ht="26.4" customHeight="1" x14ac:dyDescent="0.3">
      <c r="A28" s="353"/>
      <c r="B28" s="361"/>
      <c r="C28" s="277"/>
      <c r="D28" s="280"/>
      <c r="E28" s="281"/>
      <c r="F28" s="281"/>
      <c r="G28" s="252"/>
      <c r="H28" s="270"/>
      <c r="I28" s="281"/>
    </row>
    <row r="29" spans="1:9" ht="13.2" customHeight="1" x14ac:dyDescent="0.3">
      <c r="A29" s="353"/>
      <c r="B29" s="362"/>
      <c r="C29" s="281"/>
      <c r="D29" s="281"/>
      <c r="E29" s="281"/>
      <c r="F29" s="281"/>
      <c r="G29" s="281"/>
      <c r="H29" s="270"/>
      <c r="I29" s="281"/>
    </row>
    <row r="30" spans="1:9" ht="13.2" customHeight="1" x14ac:dyDescent="0.3">
      <c r="A30" s="353"/>
      <c r="B30" s="282"/>
      <c r="C30" s="283"/>
      <c r="D30" s="283"/>
      <c r="E30" s="283"/>
      <c r="F30" s="283"/>
      <c r="G30" s="283"/>
      <c r="H30" s="283"/>
      <c r="I30" s="283"/>
    </row>
    <row r="31" spans="1:9" ht="13.2" customHeight="1" x14ac:dyDescent="0.3">
      <c r="A31" s="357">
        <v>5</v>
      </c>
      <c r="B31" s="361" t="s">
        <v>174</v>
      </c>
      <c r="C31" s="284" t="s">
        <v>175</v>
      </c>
      <c r="D31" s="285" t="s">
        <v>176</v>
      </c>
      <c r="E31" s="284">
        <v>1</v>
      </c>
      <c r="F31" s="284">
        <v>2</v>
      </c>
      <c r="G31" s="285"/>
      <c r="H31" s="286"/>
      <c r="I31" s="285">
        <v>50</v>
      </c>
    </row>
    <row r="32" spans="1:9" ht="13.2" customHeight="1" x14ac:dyDescent="0.3">
      <c r="A32" s="358"/>
      <c r="B32" s="361"/>
      <c r="C32" s="287" t="s">
        <v>177</v>
      </c>
      <c r="D32" s="285" t="s">
        <v>163</v>
      </c>
      <c r="E32" s="287">
        <v>4</v>
      </c>
      <c r="F32" s="287">
        <v>0</v>
      </c>
      <c r="G32" s="285" t="s">
        <v>178</v>
      </c>
      <c r="H32" s="258"/>
      <c r="I32" s="285"/>
    </row>
    <row r="33" spans="1:9" ht="13.2" customHeight="1" x14ac:dyDescent="0.3">
      <c r="A33" s="358"/>
      <c r="B33" s="361"/>
      <c r="C33" s="16" t="s">
        <v>179</v>
      </c>
      <c r="D33" s="285" t="s">
        <v>176</v>
      </c>
      <c r="E33" s="285">
        <v>10</v>
      </c>
      <c r="F33" s="285">
        <v>10</v>
      </c>
      <c r="G33" s="288"/>
      <c r="H33" s="258"/>
      <c r="I33" s="285"/>
    </row>
    <row r="34" spans="1:9" ht="13.2" customHeight="1" x14ac:dyDescent="0.3">
      <c r="A34" s="358"/>
      <c r="B34" s="361"/>
      <c r="C34" s="285" t="s">
        <v>180</v>
      </c>
      <c r="D34" s="285" t="s">
        <v>176</v>
      </c>
      <c r="E34" s="285">
        <v>4</v>
      </c>
      <c r="F34" s="285">
        <v>4</v>
      </c>
      <c r="G34" s="288" t="s">
        <v>181</v>
      </c>
      <c r="H34" s="286"/>
      <c r="I34" s="285"/>
    </row>
    <row r="35" spans="1:9" ht="13.2" customHeight="1" x14ac:dyDescent="0.3">
      <c r="A35" s="358"/>
      <c r="B35" s="361"/>
      <c r="C35" s="258"/>
      <c r="D35" s="285"/>
      <c r="E35" s="285"/>
      <c r="F35" s="285"/>
      <c r="G35" s="258"/>
      <c r="H35" s="286"/>
      <c r="I35" s="285"/>
    </row>
    <row r="36" spans="1:9" ht="13.2" customHeight="1" x14ac:dyDescent="0.3">
      <c r="A36" s="358"/>
      <c r="B36" s="361"/>
      <c r="C36" s="258"/>
      <c r="D36" s="285"/>
      <c r="E36" s="285"/>
      <c r="F36" s="285"/>
      <c r="G36" s="258"/>
      <c r="H36" s="286"/>
      <c r="I36" s="285"/>
    </row>
    <row r="37" spans="1:9" ht="13.2" customHeight="1" x14ac:dyDescent="0.3">
      <c r="A37" s="358"/>
      <c r="B37" s="361"/>
      <c r="C37" s="258"/>
      <c r="D37" s="285"/>
      <c r="E37" s="285"/>
      <c r="F37" s="285"/>
      <c r="G37" s="258"/>
      <c r="H37" s="286"/>
      <c r="I37" s="285"/>
    </row>
    <row r="38" spans="1:9" ht="13.2" customHeight="1" x14ac:dyDescent="0.3">
      <c r="A38" s="359"/>
      <c r="B38" s="362"/>
      <c r="C38" s="289"/>
      <c r="D38" s="263"/>
      <c r="E38" s="263"/>
      <c r="F38" s="263"/>
      <c r="G38" s="263"/>
      <c r="H38" s="290"/>
      <c r="I38" s="290"/>
    </row>
    <row r="39" spans="1:9" ht="13.2" customHeight="1" x14ac:dyDescent="0.3">
      <c r="A39" s="357">
        <v>6</v>
      </c>
      <c r="B39" s="363" t="s">
        <v>182</v>
      </c>
      <c r="C39" s="285"/>
      <c r="D39" s="285"/>
      <c r="E39" s="285"/>
      <c r="F39" s="285"/>
      <c r="G39" s="285"/>
      <c r="H39" s="285"/>
      <c r="I39" s="285"/>
    </row>
    <row r="40" spans="1:9" ht="13.2" customHeight="1" x14ac:dyDescent="0.3">
      <c r="A40" s="358"/>
      <c r="B40" s="361"/>
      <c r="C40" s="285"/>
      <c r="D40" s="285"/>
      <c r="E40" s="285"/>
      <c r="F40" s="285"/>
      <c r="G40" s="285"/>
      <c r="H40" s="285"/>
      <c r="I40" s="285"/>
    </row>
    <row r="41" spans="1:9" ht="13.2" customHeight="1" x14ac:dyDescent="0.3">
      <c r="A41" s="359"/>
      <c r="B41" s="362"/>
      <c r="C41" s="285"/>
      <c r="D41" s="285"/>
      <c r="E41" s="285"/>
      <c r="F41" s="285"/>
      <c r="G41" s="285"/>
      <c r="H41" s="285"/>
      <c r="I41" s="285"/>
    </row>
    <row r="42" spans="1:9" ht="13.2" customHeight="1" x14ac:dyDescent="0.3">
      <c r="A42" s="353">
        <v>7</v>
      </c>
      <c r="B42" s="363" t="s">
        <v>14</v>
      </c>
      <c r="C42" s="258"/>
      <c r="D42" s="260"/>
      <c r="E42" s="291"/>
      <c r="F42" s="260"/>
      <c r="G42" s="260"/>
      <c r="H42" s="292"/>
      <c r="I42" s="260"/>
    </row>
    <row r="43" spans="1:9" ht="13.2" customHeight="1" x14ac:dyDescent="0.3">
      <c r="A43" s="353"/>
      <c r="B43" s="361"/>
      <c r="C43" s="258"/>
      <c r="D43" s="260"/>
      <c r="E43" s="291"/>
      <c r="F43" s="260"/>
      <c r="G43" s="260"/>
      <c r="H43" s="292"/>
      <c r="I43" s="260"/>
    </row>
    <row r="44" spans="1:9" ht="13.2" customHeight="1" x14ac:dyDescent="0.3">
      <c r="A44" s="353"/>
      <c r="B44" s="361"/>
      <c r="C44" s="258"/>
      <c r="D44" s="260"/>
      <c r="E44" s="291"/>
      <c r="F44" s="260"/>
      <c r="G44" s="260"/>
      <c r="H44" s="292"/>
      <c r="I44" s="260"/>
    </row>
    <row r="45" spans="1:9" ht="13.2" customHeight="1" x14ac:dyDescent="0.3">
      <c r="A45" s="353"/>
      <c r="B45" s="362"/>
      <c r="C45" s="258"/>
      <c r="D45" s="260"/>
      <c r="E45" s="291"/>
      <c r="F45" s="260"/>
      <c r="G45" s="260"/>
      <c r="H45" s="292"/>
      <c r="I45" s="260"/>
    </row>
    <row r="46" spans="1:9" ht="13.2" customHeight="1" x14ac:dyDescent="0.3">
      <c r="A46" s="353"/>
      <c r="B46" s="282"/>
      <c r="C46" s="274"/>
      <c r="D46" s="293"/>
      <c r="E46" s="293"/>
      <c r="F46" s="293"/>
      <c r="G46" s="293"/>
      <c r="H46" s="294"/>
      <c r="I46" s="293"/>
    </row>
    <row r="47" spans="1:9" ht="21" customHeight="1" x14ac:dyDescent="0.3">
      <c r="A47" s="353">
        <v>8</v>
      </c>
      <c r="B47" s="354" t="s">
        <v>146</v>
      </c>
      <c r="C47" s="2" t="s">
        <v>183</v>
      </c>
      <c r="D47" s="258" t="s">
        <v>184</v>
      </c>
      <c r="E47" s="258">
        <v>5</v>
      </c>
      <c r="F47" s="258">
        <v>3</v>
      </c>
      <c r="G47" s="258"/>
      <c r="H47" s="258"/>
      <c r="I47" s="295">
        <v>1000</v>
      </c>
    </row>
    <row r="48" spans="1:9" ht="20.399999999999999" customHeight="1" x14ac:dyDescent="0.3">
      <c r="A48" s="353"/>
      <c r="B48" s="355"/>
      <c r="C48" s="16" t="s">
        <v>185</v>
      </c>
      <c r="D48" s="16" t="s">
        <v>186</v>
      </c>
      <c r="E48" s="16">
        <v>7</v>
      </c>
      <c r="F48" s="16">
        <v>7</v>
      </c>
      <c r="G48" s="16" t="s">
        <v>187</v>
      </c>
      <c r="H48" s="258"/>
      <c r="I48" s="296">
        <v>3500</v>
      </c>
    </row>
    <row r="49" spans="1:13" ht="13.2" customHeight="1" x14ac:dyDescent="0.3">
      <c r="A49" s="353"/>
      <c r="B49" s="355"/>
      <c r="C49" s="258"/>
      <c r="D49" s="258"/>
      <c r="E49" s="258"/>
      <c r="F49" s="258"/>
      <c r="G49" s="258"/>
      <c r="H49" s="258"/>
      <c r="I49" s="258"/>
    </row>
    <row r="50" spans="1:13" ht="13.2" customHeight="1" x14ac:dyDescent="0.3">
      <c r="A50" s="353"/>
      <c r="B50" s="355"/>
      <c r="C50" s="258"/>
      <c r="D50" s="258"/>
      <c r="E50" s="258"/>
      <c r="F50" s="258"/>
      <c r="G50" s="258"/>
      <c r="H50" s="258"/>
      <c r="I50" s="258"/>
    </row>
    <row r="51" spans="1:13" ht="13.2" customHeight="1" x14ac:dyDescent="0.3">
      <c r="A51" s="353"/>
      <c r="B51" s="356"/>
      <c r="C51" s="258"/>
      <c r="D51" s="258"/>
      <c r="E51" s="258"/>
      <c r="F51" s="258"/>
      <c r="G51" s="258"/>
      <c r="H51" s="258"/>
      <c r="I51" s="258"/>
    </row>
    <row r="52" spans="1:13" ht="13.2" customHeight="1" x14ac:dyDescent="0.3">
      <c r="A52" s="353"/>
      <c r="B52" s="282"/>
      <c r="C52" s="274"/>
      <c r="D52" s="274"/>
      <c r="E52" s="274"/>
      <c r="F52" s="274"/>
      <c r="G52" s="274"/>
      <c r="H52" s="274"/>
      <c r="I52" s="274"/>
    </row>
    <row r="53" spans="1:13" ht="16.8" customHeight="1" x14ac:dyDescent="0.3">
      <c r="A53" s="357">
        <v>9</v>
      </c>
      <c r="B53" s="360" t="s">
        <v>144</v>
      </c>
      <c r="C53" s="16" t="s">
        <v>188</v>
      </c>
      <c r="D53" s="16" t="s">
        <v>163</v>
      </c>
      <c r="E53" s="16">
        <v>10</v>
      </c>
      <c r="F53" s="16">
        <v>5</v>
      </c>
      <c r="G53" s="297" t="s">
        <v>189</v>
      </c>
      <c r="H53" s="16" t="s">
        <v>190</v>
      </c>
      <c r="I53" s="296">
        <v>500</v>
      </c>
    </row>
    <row r="54" spans="1:13" ht="18.600000000000001" customHeight="1" x14ac:dyDescent="0.3">
      <c r="A54" s="358"/>
      <c r="B54" s="360"/>
      <c r="C54" s="16" t="s">
        <v>191</v>
      </c>
      <c r="D54" s="16" t="s">
        <v>163</v>
      </c>
      <c r="E54" s="16">
        <v>5</v>
      </c>
      <c r="F54" s="16">
        <v>1</v>
      </c>
      <c r="G54" s="297" t="s">
        <v>189</v>
      </c>
      <c r="H54" s="16" t="s">
        <v>190</v>
      </c>
      <c r="I54" s="296">
        <v>100000</v>
      </c>
    </row>
    <row r="55" spans="1:13" ht="13.2" customHeight="1" x14ac:dyDescent="0.3">
      <c r="A55" s="359"/>
      <c r="B55" s="360"/>
      <c r="C55" s="16" t="s">
        <v>192</v>
      </c>
      <c r="D55" s="16" t="s">
        <v>163</v>
      </c>
      <c r="E55" s="16">
        <v>3</v>
      </c>
      <c r="F55" s="16">
        <v>3</v>
      </c>
      <c r="G55" s="16" t="s">
        <v>193</v>
      </c>
      <c r="H55" s="16" t="s">
        <v>190</v>
      </c>
      <c r="I55" s="296">
        <v>35</v>
      </c>
    </row>
    <row r="56" spans="1:13" ht="13.2" customHeight="1" x14ac:dyDescent="0.3">
      <c r="A56" s="357">
        <v>10</v>
      </c>
      <c r="B56" s="360" t="s">
        <v>11</v>
      </c>
      <c r="C56" s="258"/>
      <c r="D56" s="258"/>
      <c r="E56" s="258"/>
      <c r="F56" s="258"/>
      <c r="G56" s="252"/>
      <c r="H56" s="292"/>
      <c r="I56" s="258"/>
      <c r="K56" s="350"/>
      <c r="L56" s="351"/>
      <c r="M56" s="352"/>
    </row>
    <row r="57" spans="1:13" ht="13.2" customHeight="1" x14ac:dyDescent="0.3">
      <c r="A57" s="358"/>
      <c r="B57" s="360"/>
      <c r="C57" s="258"/>
      <c r="D57" s="258"/>
      <c r="E57" s="258"/>
      <c r="F57" s="258"/>
      <c r="G57" s="258"/>
      <c r="H57" s="292"/>
      <c r="I57" s="258"/>
      <c r="K57" s="239"/>
      <c r="M57" s="298"/>
    </row>
    <row r="58" spans="1:13" ht="13.2" customHeight="1" x14ac:dyDescent="0.3">
      <c r="A58" s="358"/>
      <c r="B58" s="360"/>
      <c r="C58" s="299"/>
      <c r="D58" s="258"/>
      <c r="E58" s="258"/>
      <c r="F58" s="258"/>
      <c r="G58" s="258"/>
      <c r="H58" s="292"/>
      <c r="I58" s="258"/>
      <c r="K58" s="239"/>
      <c r="L58" s="250"/>
      <c r="M58" s="251"/>
    </row>
    <row r="59" spans="1:13" ht="13.2" customHeight="1" x14ac:dyDescent="0.3">
      <c r="A59" s="359"/>
      <c r="B59" s="360"/>
      <c r="C59" s="258"/>
      <c r="D59" s="258"/>
      <c r="E59" s="258"/>
      <c r="F59" s="258"/>
      <c r="G59" s="258"/>
      <c r="H59" s="292"/>
      <c r="I59" s="258"/>
    </row>
    <row r="60" spans="1:13" ht="13.2" customHeight="1" x14ac:dyDescent="0.3">
      <c r="A60" s="300"/>
      <c r="B60" s="282"/>
      <c r="C60" s="274"/>
      <c r="D60" s="293"/>
      <c r="E60" s="293"/>
      <c r="F60" s="293"/>
      <c r="G60" s="293"/>
      <c r="H60" s="294"/>
      <c r="I60" s="293"/>
    </row>
    <row r="61" spans="1:13" ht="19.2" customHeight="1" x14ac:dyDescent="0.3">
      <c r="A61" s="301"/>
      <c r="B61" s="302" t="s">
        <v>9</v>
      </c>
      <c r="C61" s="303"/>
      <c r="D61" s="303"/>
      <c r="E61" s="304">
        <f>SUM(E9:E60)</f>
        <v>90</v>
      </c>
      <c r="F61" s="304">
        <f>SUM(F9:F60)</f>
        <v>52</v>
      </c>
      <c r="G61" s="304"/>
      <c r="H61" s="304"/>
      <c r="I61" s="305">
        <v>106232</v>
      </c>
    </row>
    <row r="62" spans="1:13" ht="13.2" customHeight="1" x14ac:dyDescent="0.3"/>
  </sheetData>
  <mergeCells count="25">
    <mergeCell ref="A4:I4"/>
    <mergeCell ref="A5:I5"/>
    <mergeCell ref="A6:I6"/>
    <mergeCell ref="A7:I7"/>
    <mergeCell ref="A9:A13"/>
    <mergeCell ref="B9:B13"/>
    <mergeCell ref="A14:A20"/>
    <mergeCell ref="B14:B17"/>
    <mergeCell ref="A21:A23"/>
    <mergeCell ref="B21:B23"/>
    <mergeCell ref="A24:A30"/>
    <mergeCell ref="B24:B29"/>
    <mergeCell ref="A31:A38"/>
    <mergeCell ref="B31:B38"/>
    <mergeCell ref="A39:A41"/>
    <mergeCell ref="B39:B41"/>
    <mergeCell ref="A42:A46"/>
    <mergeCell ref="B42:B45"/>
    <mergeCell ref="K56:M56"/>
    <mergeCell ref="A47:A52"/>
    <mergeCell ref="B47:B51"/>
    <mergeCell ref="A53:A55"/>
    <mergeCell ref="B53:B55"/>
    <mergeCell ref="A56:A59"/>
    <mergeCell ref="B56:B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Des.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freddy  cruz</dc:creator>
  <cp:lastModifiedBy>freddy  cruz</cp:lastModifiedBy>
  <dcterms:created xsi:type="dcterms:W3CDTF">2025-04-01T17:57:25Z</dcterms:created>
  <dcterms:modified xsi:type="dcterms:W3CDTF">2025-04-04T14:29:50Z</dcterms:modified>
</cp:coreProperties>
</file>