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 DE EJECUCION ENERO 2025\"/>
    </mc:Choice>
  </mc:AlternateContent>
  <xr:revisionPtr revIDLastSave="0" documentId="13_ncr:1_{F387D8E0-9F02-4A83-A5AF-FD522509580F}" xr6:coauthVersionLast="47" xr6:coauthVersionMax="47" xr10:uidLastSave="{00000000-0000-0000-0000-000000000000}"/>
  <bookViews>
    <workbookView xWindow="-108" yWindow="-108" windowWidth="23256" windowHeight="12456" xr2:uid="{FFC8A3E2-633F-41A2-A505-1F125DD62713}"/>
  </bookViews>
  <sheets>
    <sheet name="PRODUCCIÓN" sheetId="3" r:id="rId1"/>
    <sheet name="MIP" sheetId="1" r:id="rId2"/>
    <sheet name="COSECHA" sheetId="10" r:id="rId3"/>
    <sheet name="POSCOSECHA" sheetId="5" r:id="rId4"/>
    <sheet name="EXTENSIÓN" sheetId="6" r:id="rId5"/>
    <sheet name="CAPACITACION" sheetId="7" r:id="rId6"/>
    <sheet name="M&amp;C" sheetId="11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0" l="1"/>
  <c r="M18" i="10"/>
  <c r="L18" i="10"/>
  <c r="R18" i="10" s="1"/>
  <c r="K18" i="10"/>
  <c r="J18" i="10"/>
  <c r="I18" i="10"/>
  <c r="G18" i="10"/>
  <c r="F18" i="10"/>
  <c r="D18" i="10"/>
  <c r="C18" i="10"/>
  <c r="E18" i="10" s="1"/>
  <c r="R17" i="10"/>
  <c r="H17" i="10"/>
  <c r="E17" i="10"/>
  <c r="R16" i="10"/>
  <c r="E16" i="10"/>
  <c r="R15" i="10"/>
  <c r="H15" i="10"/>
  <c r="E15" i="10"/>
  <c r="R14" i="10"/>
  <c r="H14" i="10"/>
  <c r="E14" i="10"/>
  <c r="R13" i="10"/>
  <c r="H13" i="10"/>
  <c r="E13" i="10"/>
  <c r="R12" i="10"/>
  <c r="R11" i="10"/>
  <c r="H11" i="10"/>
  <c r="E11" i="10"/>
  <c r="R10" i="10"/>
  <c r="H10" i="10"/>
  <c r="E10" i="10"/>
  <c r="R9" i="10"/>
  <c r="H9" i="10"/>
  <c r="E9" i="10"/>
  <c r="R8" i="10"/>
  <c r="H8" i="10"/>
  <c r="E8" i="10"/>
  <c r="H18" i="10" l="1"/>
  <c r="R20" i="8"/>
  <c r="L19" i="7"/>
  <c r="K19" i="7"/>
  <c r="J19" i="7"/>
  <c r="H19" i="7"/>
  <c r="G19" i="7"/>
  <c r="F19" i="7"/>
  <c r="D19" i="7"/>
  <c r="C19" i="7"/>
  <c r="B19" i="7"/>
  <c r="I18" i="7"/>
  <c r="E18" i="7"/>
  <c r="M17" i="7"/>
  <c r="I17" i="7"/>
  <c r="E17" i="7"/>
  <c r="M16" i="7"/>
  <c r="I16" i="7"/>
  <c r="E16" i="7"/>
  <c r="M14" i="7"/>
  <c r="I14" i="7"/>
  <c r="E14" i="7"/>
  <c r="M11" i="7"/>
  <c r="I11" i="7"/>
  <c r="E11" i="7"/>
  <c r="M10" i="7"/>
  <c r="M19" i="7" s="1"/>
  <c r="I10" i="7"/>
  <c r="I19" i="7" s="1"/>
  <c r="E10" i="7"/>
  <c r="E19" i="7" s="1"/>
  <c r="H23" i="5" l="1"/>
  <c r="E23" i="5"/>
  <c r="D23" i="5"/>
  <c r="I22" i="5"/>
  <c r="I21" i="5"/>
  <c r="I20" i="5"/>
  <c r="I18" i="5"/>
  <c r="I17" i="5"/>
  <c r="I16" i="5"/>
  <c r="I15" i="5"/>
  <c r="I14" i="5"/>
  <c r="I13" i="5"/>
  <c r="G23" i="5" l="1"/>
  <c r="I23" i="5" s="1"/>
  <c r="J19" i="3" l="1"/>
  <c r="I19" i="3"/>
  <c r="H19" i="3"/>
  <c r="F19" i="3"/>
  <c r="E19" i="3"/>
  <c r="D19" i="3"/>
  <c r="C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G11" i="3"/>
  <c r="K10" i="3"/>
  <c r="G10" i="3"/>
  <c r="K9" i="3"/>
  <c r="K19" i="3" s="1"/>
  <c r="G9" i="3"/>
  <c r="D48" i="1"/>
  <c r="G45" i="1"/>
  <c r="G44" i="1"/>
  <c r="G31" i="1"/>
  <c r="G30" i="1"/>
  <c r="F34" i="1"/>
  <c r="F48" i="1"/>
  <c r="G19" i="3" l="1"/>
  <c r="G24" i="1"/>
  <c r="G25" i="1"/>
  <c r="G26" i="1"/>
  <c r="G27" i="1"/>
  <c r="G28" i="1"/>
  <c r="G29" i="1"/>
  <c r="G32" i="1"/>
  <c r="G33" i="1"/>
  <c r="E48" i="1"/>
  <c r="C48" i="1"/>
  <c r="G47" i="1"/>
  <c r="G46" i="1"/>
  <c r="G43" i="1"/>
  <c r="G42" i="1"/>
  <c r="G41" i="1"/>
  <c r="G40" i="1"/>
  <c r="G39" i="1"/>
  <c r="G38" i="1"/>
  <c r="E34" i="1"/>
  <c r="G34" i="1" s="1"/>
  <c r="D34" i="1"/>
  <c r="C34" i="1"/>
  <c r="G20" i="1"/>
  <c r="F20" i="1"/>
  <c r="E20" i="1"/>
  <c r="D20" i="1"/>
  <c r="C20" i="1"/>
  <c r="G48" i="1" l="1"/>
  <c r="H20" i="1"/>
</calcChain>
</file>

<file path=xl/sharedStrings.xml><?xml version="1.0" encoding="utf-8"?>
<sst xmlns="http://schemas.openxmlformats.org/spreadsheetml/2006/main" count="385" uniqueCount="191">
  <si>
    <t>TRAMPEO DE BROCA</t>
  </si>
  <si>
    <t>BENEFICIARIOS</t>
  </si>
  <si>
    <t>TRAMPAS INSTALADAS</t>
  </si>
  <si>
    <t>FINCAS EN TRAMPEO</t>
  </si>
  <si>
    <t>TAREAS TRAMPEADAS</t>
  </si>
  <si>
    <t>TOTALES</t>
  </si>
  <si>
    <t>CONTROL QUIMICO DE ROYA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</si>
  <si>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</si>
  <si>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</si>
  <si>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</si>
  <si>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</si>
  <si>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</si>
  <si>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</si>
  <si>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</si>
  <si>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</si>
  <si>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HOMBRE</t>
  </si>
  <si>
    <t>MUJER</t>
  </si>
  <si>
    <t>RESUMEN  MANEJO INTERADO DE PLAGAS.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</si>
  <si>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</si>
  <si>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</si>
  <si>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</si>
  <si>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</si>
  <si>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</si>
  <si>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</si>
  <si>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</si>
  <si>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</si>
  <si>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</si>
  <si>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</si>
  <si>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</si>
  <si>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>ENERO, 2025.</t>
  </si>
  <si>
    <t>PRONÓSTICO Y REPORTE DE COSECHA 2024-2025</t>
  </si>
  <si>
    <t>OFICINA PROVINCIAL</t>
  </si>
  <si>
    <t>TOTAL AREA EN PRODUCCIÓN (TAS.)</t>
  </si>
  <si>
    <t>PRODUCCIÓN ESPERADA EN QQ  ORO (PRONÓSTICO)</t>
  </si>
  <si>
    <t>CAFÉ COSECHADO  (QQ)</t>
  </si>
  <si>
    <t>TOTAL  QQ.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</si>
  <si>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</si>
  <si>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</si>
  <si>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</si>
  <si>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</si>
  <si>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</si>
  <si>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</si>
  <si>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</si>
  <si>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</si>
  <si>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</si>
  <si>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</si>
  <si>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</si>
  <si>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</si>
  <si>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BANI-SAN JOSE DE OCOA</t>
  </si>
  <si>
    <t>SAN CRISTOBAL</t>
  </si>
  <si>
    <t>SAN JUAN-ELIAS PINA</t>
  </si>
  <si>
    <t>VALVERDE-SANTIAGO RODRIGUEZ-DAJABON</t>
  </si>
  <si>
    <t>DIRECCIÓN TÉCNICA</t>
  </si>
  <si>
    <t>DIVISIÓN COSECHA, POSTCOSECHA E INDUSTRIALIZACIÓN DEL CAFÉ</t>
  </si>
  <si>
    <t xml:space="preserve">INFORME DE ACTIVIDADES REALIZADAS CORRESPONIENTES AL MES DE ENERO 2025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</si>
  <si>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</si>
  <si>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</si>
  <si>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</si>
  <si>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</si>
  <si>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>H</t>
  </si>
  <si>
    <t>M</t>
  </si>
  <si>
    <t>LA VEGA-MONSENOR NOUEL-DUARTE</t>
  </si>
  <si>
    <t>MONTE-PLATA-SAMANA-REGION ESTE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</si>
  <si>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</si>
  <si>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</si>
  <si>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</si>
  <si>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</si>
  <si>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</si>
  <si>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</si>
  <si>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</si>
  <si>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</si>
  <si>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Reuniones</t>
  </si>
  <si>
    <t>Azua</t>
  </si>
  <si>
    <t>Mes: ENERO 2025</t>
  </si>
  <si>
    <t>DIVISIÓN DE EXTENSIÓN</t>
  </si>
  <si>
    <t>REGIONALES</t>
  </si>
  <si>
    <t>CENTRAL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</si>
  <si>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</si>
  <si>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</si>
  <si>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</si>
  <si>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</si>
  <si>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</si>
  <si>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</si>
  <si>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</si>
  <si>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OFICINA PROVINCIAL </t>
  </si>
  <si>
    <t>CURSOS</t>
  </si>
  <si>
    <t>TALLERES</t>
  </si>
  <si>
    <t>CHARLAS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</si>
  <si>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</si>
  <si>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</si>
  <si>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</si>
  <si>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</si>
  <si>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</si>
  <si>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</si>
  <si>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</si>
  <si>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</si>
  <si>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</si>
  <si>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Mensual de las actividades de Capacitación</t>
  </si>
  <si>
    <t>Informe Mensual de las actividades de Extensión</t>
  </si>
  <si>
    <t>DEPARTAMENTO DE DESARROLLO RURAL</t>
  </si>
  <si>
    <t xml:space="preserve">INFORME MESUAL  DE ACTIVIDADES REALIZADAS </t>
  </si>
  <si>
    <t>MES</t>
  </si>
  <si>
    <t>2025    ENERO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</si>
  <si>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</si>
  <si>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</si>
  <si>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</si>
  <si>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</si>
  <si>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</si>
  <si>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</si>
  <si>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</si>
  <si>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Departamento de Desarrollo Rural</t>
  </si>
  <si>
    <t>CONSOLIDADO MENSUAL REHABILITACIÓN DE CAMINOS</t>
  </si>
  <si>
    <t>MES :  ENERO     2025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</si>
  <si>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</si>
  <si>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</si>
  <si>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</si>
  <si>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</si>
  <si>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</si>
  <si>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</si>
  <si>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</si>
  <si>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</si>
  <si>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PROVINCIAL LA VEGA-BONAO-SAN FRANCISCO</t>
  </si>
  <si>
    <t>El Higo</t>
  </si>
  <si>
    <t>HERRADURA</t>
  </si>
  <si>
    <t>LOS COMUNITARIOS</t>
  </si>
  <si>
    <t>El Candongo</t>
  </si>
  <si>
    <t>El Cruce</t>
  </si>
  <si>
    <t>PROVINCIAL MAO-SANTIAGO RODRIGUEZ-DAJABON</t>
  </si>
  <si>
    <t>Laguna Salada - Paso Largo</t>
  </si>
  <si>
    <t>Carretero</t>
  </si>
  <si>
    <t>Ayuntamiento Municipal Laguna Salada</t>
  </si>
  <si>
    <t>La Canastica la Peonia, Naranjito.</t>
  </si>
  <si>
    <t>Ayuntamiento Municipal Villa los Almácigos</t>
  </si>
  <si>
    <t>PROVINCIAL AZUA</t>
  </si>
  <si>
    <t>Guayabal-Nejucal</t>
  </si>
  <si>
    <t>Los Higos-Los Piquitos</t>
  </si>
  <si>
    <t>Ventura</t>
  </si>
  <si>
    <t>PROVINCIAL SAN JUAN-ELIAS PIÑA</t>
  </si>
  <si>
    <t>El Palmar-Arroyo Cano</t>
  </si>
  <si>
    <t>OBRAS PUBLICAS</t>
  </si>
  <si>
    <t>Pinar-Los tablones</t>
  </si>
  <si>
    <t>PROVINCIAL BANI-OCOA</t>
  </si>
  <si>
    <t>Mamey/El Mogote</t>
  </si>
  <si>
    <t>Herradura</t>
  </si>
  <si>
    <t>Ruben Arias</t>
  </si>
  <si>
    <t>La Laguna/Caminero</t>
  </si>
  <si>
    <t>Rafael Ruiz</t>
  </si>
  <si>
    <t>PROVINCIAL SAN CRISTOBAL-MONTE PLATA</t>
  </si>
  <si>
    <t>Valentin - El Jobo</t>
  </si>
  <si>
    <t>Ruiz</t>
  </si>
  <si>
    <t>La Jaguita Adentro</t>
  </si>
  <si>
    <t>carretero</t>
  </si>
  <si>
    <t>Luis</t>
  </si>
  <si>
    <t>DIRECCION REGIONAL</t>
  </si>
  <si>
    <t>NORDESTE (ROBUSTA)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</si>
  <si>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</si>
  <si>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DIVISION DE VERIFICACION</t>
  </si>
  <si>
    <t>DETALLE</t>
  </si>
  <si>
    <t>ENE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</si>
  <si>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</si>
  <si>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</si>
  <si>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</si>
  <si>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</si>
  <si>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</si>
  <si>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</si>
  <si>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 xml:space="preserve">M  E  S </t>
  </si>
  <si>
    <t>ACTIVIDADES REALIZADAS ENERO 2025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</si>
  <si>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</si>
  <si>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</si>
  <si>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</si>
  <si>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</si>
  <si>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</si>
  <si>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</si>
  <si>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</si>
  <si>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</si>
  <si>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</si>
  <si>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</si>
  <si>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ENERO - 25</t>
  </si>
  <si>
    <t>VERDE</t>
  </si>
  <si>
    <t>TOSTADO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</si>
  <si>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</si>
  <si>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</si>
  <si>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</si>
  <si>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</si>
  <si>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</si>
  <si>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</si>
  <si>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</si>
  <si>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</si>
  <si>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</si>
  <si>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DIVISION DE COMERCIAL Y CERTIFICACIÓN</t>
  </si>
  <si>
    <t>INSTITUTO DOMINICANO DEL CAFÉ (INDOCAFE)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</si>
</sst>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1"/>
      <color theme="5" tint="-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164" fontId="9" fillId="0" borderId="0" xfId="1" applyNumberFormat="1" applyFont="1" applyFill="1" applyBorder="1" applyAlignment="1">
      <alignment vertical="center"/>
    </xf>
    <xf numFmtId="164" fontId="9" fillId="0" borderId="0" xfId="1" applyNumberFormat="1" applyFont="1" applyFill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8">
    <cellStyle name="Millares" xfId="1" builtinId="3"/>
    <cellStyle name="Millares 2" xfId="3" xr:uid="{EB8A32F0-20FE-4827-AE1F-503BC0209050}"/>
    <cellStyle name="Millares 3" xfId="5" xr:uid="{97B8F402-B887-417B-BB36-9DEF57E02295}"/>
    <cellStyle name="Millares 5" xfId="6" xr:uid="{0CDA4E7A-B391-49B4-A6DB-7507EE4CCF59}"/>
    <cellStyle name="Normal" xfId="0" builtinId="0"/>
    <cellStyle name="Normal 2" xfId="2" xr:uid="{7C48DDAE-7475-42DF-A25B-887F3541FBBD}"/>
    <cellStyle name="Normal 2 2" xfId="7" xr:uid="{342A2446-1A95-4CEA-9270-38667443E7FF}"/>
    <cellStyle name="Normal 5 2" xfId="4" xr:uid="{DBEB1B98-C3D6-4EDA-8CCC-1C0CE80B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8462FF1-F462-4313-A444-CF04FB77A08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9547647C-C409-48EF-B404-E3E001F35C6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CDC2ED4F-01F9-4332-B941-917FB944B2B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5EAD431F-682C-40F1-805C-EBC8C076A0B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D8E65399-1258-493E-B35E-9C2282862D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477721DB-6FC2-4ABE-8E0D-72C1562E7EE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1A7C2CB2-B979-4ABD-B22C-D40B04200E5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AE1D441B-2A0C-4079-82C3-616C96A6E6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91277FED-CE8D-4BC0-8469-AA790879C8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D9473656-119C-4EA2-A089-FC9E48DEBA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77AE9743-237F-401A-AB36-5358D80F4B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CA25CBB8-7B04-4829-BAE1-C4B0AEEE98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FD62D7B9-B9AB-4ADE-8CD2-CA69B6C56F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3F6F3797-E7EA-45D9-92A2-27F758A3352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0ED2A142-2A2A-4208-BA01-51D69B5938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121505CE-3205-4FDD-BF93-C780D1E5A6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E8DC3DCB-0EE0-4A04-A81A-08141A592CE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0310A1C0-0D33-4870-84B9-72E531238F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FFF81524-3708-47A9-B0A0-B3B400D9F9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B6A8D623-294B-45EF-AE75-9B0F1C1AA3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BC927626-B468-47D6-B804-D01746CF4A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5A76B659-DDAE-45BD-93BB-FA35762B54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D74869AA-4BCD-445E-B414-62D9B9A96B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A91C52E0-72B4-4700-8E12-FD33188DD8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629DA6D2-22ED-4F06-ACD8-35A796FFE2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A65BAA5E-7501-4E2A-9038-D76FE9E2924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2D29676A-F99E-48FA-ACDD-ABE082AE4C2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178BB1E5-9CAB-49A6-9ECC-18D5EABE7B2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CB869FCF-B238-4802-BED0-9A70317C92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88501EFE-1C90-4966-AF2F-F0280AFA5B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BB1261ED-C206-4F04-8575-A545D439EE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77D12F62-CE5F-4ACB-8177-B335D2B446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935B648D-6B31-4E34-8CBA-482F653117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FD801759-F850-44FE-82B3-F22A0945D7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717AA0CC-3432-4245-B435-4444D8B988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647B9009-2AFF-4F9E-8DA8-DC4A1213BAE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221B677-B315-41E5-B8B3-2CBB6638C2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8F1CE759-090E-4FE9-B2E6-FF31EA664D0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D32E2C5-25D4-40D3-B927-17E4E2E0F3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B673C67F-891E-449F-8ACA-B15B830939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D4950FE3-5B8A-4767-BA38-03356F7C34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B9560368-19BD-46DD-BF59-A9A096A649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02186AB1-339A-49D8-80BE-B6E89FA9C1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AE232604-22B4-4DCA-A6D9-6517F5DAB2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5D61C011-BF45-4834-AA57-93EF4163BD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0C40C307-B06A-4BC5-80DA-40B9BBE348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4C3B0D86-4C13-4F6F-83AC-2049303429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C66BF882-A256-4411-B988-494F60C4697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58F667CD-9FB7-4DBF-9010-310F0693B2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D37743AA-9266-4504-B5C3-73E53C76947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B35936DD-7ACF-4817-BDB9-D53C9583E80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772A0EC7-978A-43E4-B060-B0BA2CCC282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B9DF25F0-28C1-4E91-95AB-1A8BB58E812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23DDB9C7-3340-4C48-9E0D-51D3887CEE1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10A3A498-63EA-4321-98CC-2FD0BF9C8E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AB529963-2F41-4D8A-A3A2-DF3E5DACC4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6BD7E40E-BCAC-4389-AADB-7FBE1665B2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13A1B688-A8E0-483D-AC35-4560AB2909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784DB888-4D40-448F-BAD0-C4394552E5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50DDAD35-2543-4432-845A-21A528D308C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3DEE6AD6-03DD-43CE-B7B7-28079EC173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C4B65922-AC0C-4EA5-9572-7BA85EB588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1505A3F9-E691-4780-9985-EB111F69C0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9D217775-D7F3-4B71-A7EB-E0FC27B082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39411EC1-EBF7-4658-8C2A-4D793D8F26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CEBEAC7E-D480-41A5-AB87-9A5C30BB4F4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E3B0BD06-545E-4B5A-BDDF-A0985B062E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597A925D-7E87-4347-B968-6801439C0F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82AC0159-5C01-4696-AA3F-7141DFCAE5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A5691E17-4F07-4413-B2C3-7255691675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7FF19A6E-EC88-4C70-82F5-B34C4EEE6BE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63E976CE-99A5-4238-A537-52C52D47B4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E8822F31-36A4-4D8B-8891-1EE23EDF7D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FE508A8C-D053-43BE-805A-D733CB436F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6D0F37E7-E313-4446-A2CE-41D7F1044E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FF0C9727-698F-4217-997E-1C60BDE07A8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8EACEFF4-3F16-40D7-96AC-8CD6C813F2C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8C711E86-CFAA-4629-BE56-1F26877D5AB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7984551B-A295-4A35-9A95-536BFCAC10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31C421EB-8682-44D3-9AD9-44BDA00F50B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82B19BA0-A5CA-4621-B376-0F2BBFF8093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4807B742-151C-4155-B75D-9073077A383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93398E54-B295-4094-8BCB-9297BF8C84A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19EFE477-DE39-4C86-AC58-5D68C0A328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806AEAB2-15E8-4709-978C-B1D76B32315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9BD087C1-6C27-4334-BA41-3CF4822063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9B3A23F7-33B4-442D-81F4-F283BB7135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9DB25D87-0373-4FFF-9D11-FD029A7CEF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2DCC377C-E0BA-4926-9343-C6ABAE4EAD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3A2482B2-5041-4EC2-B381-0A65B83BEE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5A6B0E48-05A3-43AD-8DC8-319228FF7B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D8C4CA4E-511C-4C9B-A4D0-F38FA679D7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D7E24D1B-500C-4518-9CA8-7D69B9B1E5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70335B93-70D4-4C26-B2B6-65B0D6F2A0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521B1121-2EB0-4793-8160-3570F5ACEE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FC8E2979-24EB-46DB-94F9-F7478BC6D79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6FE64AE4-D7BD-45B9-8631-96F26B3395D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03DA45EE-56D0-4B44-8866-7AB6058E57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FFCA1598-3CF4-42BD-B339-47A20640F6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F7EF3752-4CDD-4584-A36B-4678FD9E73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B1E5335A-F79D-41D4-951A-B137C627A6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D0E60F83-C614-453F-B28F-FF6EE17397E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5F1E026E-4ABE-437E-AEFE-809C300C08A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00F475F3-791C-45E9-9C9D-0BBD4EFB56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000DCB2D-64A5-4CAC-BC3B-8677EA9F1FC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5274C393-CB0F-4CAA-90BA-0C37957F596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49D3E50D-A9F4-4460-8E26-4D2AAD4EB91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1CFCC23C-8291-4595-A095-ACAD1F3C6AB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3610FCC4-D4FE-4C35-8339-2DEF82CF6C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C3DC948D-CF5D-4D2C-A70A-272CD6DB51A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30083394-0DDB-41DC-82BB-9E70F54C5A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31B6A37A-E52E-41C6-A1E0-4C1ACD8BA6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1A9ED733-11C0-4DFE-9BF6-7DEA7FB2A7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68C6012A-0B14-4BF9-A606-47E10B8701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93E8E19F-C094-41D9-A43A-0C548DF12B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2B085F6B-A078-47AD-9948-A7E67DAA454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B6839EC4-4205-4FB9-9242-E862092B74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C7E22991-34C4-4DB2-9E14-5DE590A9464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A324B1FA-33DA-4E87-A154-5ED305E722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C3F3582E-F316-47A9-8B30-F197876734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DC10F114-A949-40A9-96A1-512A128EB8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44AB1DDB-47E6-4BEF-A68E-67FCFAE8B2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4FEB4DE6-E4EF-4EC8-A5E6-7BD4317FDD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04EA0155-C7F0-4112-82B2-ABEFC51117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6E4EC3B1-411D-4882-9C60-5AABD57BEA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DFF82759-9120-4CB2-ACDF-2A630A0D3F2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863D0A3A-5171-42FB-965C-A63AA16AAE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01CDFB61-C221-4648-BC78-02BD44ECA9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F131FD88-B255-40DE-AD95-FCEAB69D50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1AC598DC-4C28-4821-8C97-49B5DB9FA05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96DBEE78-7306-4C38-981E-93EA05DF099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161216AE-E61C-43F0-B197-F2180AC7FF1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E98E0D04-7CF9-47F4-9E03-95BEB3EEAA6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73CBF4B8-9B04-4516-8A09-E6B4D8BCE41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F4F01ABD-152C-4B58-BBB9-8207F81496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14C1B8DD-72E9-44D4-B7D5-D8E81DF4F1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31123762-E9C9-462A-AA78-2B3B1579AF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7500708C-A0CD-44A2-B6AD-D9D30C185EF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9E74A7B0-08F1-4D31-B658-7976184648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8BDB269A-EB83-4825-B1B2-C1C68ACEB4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AE7DAAEE-1686-4D88-95E1-9D4A106371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CA4B02A7-FA85-4314-BA0D-96920FB868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E6BDE3B0-A969-4D00-B9FB-717B20CDF6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12E2998-173C-4B9F-B71A-9895817338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A5FD8691-08FD-4475-BD9E-9F290555B29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61AB14F0-9134-4310-8591-F49E9D38AF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B676CF1E-FB93-474B-9A34-372340FBCA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DCAD30DE-B018-4825-AE1F-D00E0ECDF8D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1FF9639A-B900-4ACC-8558-D39D092C78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2325A73F-71AF-4EF5-B914-997015EC15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33118262-D743-4887-B79A-D90C17ED49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098F8C0F-2AC9-4B4C-9A0A-642F5A33D42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16FCB31F-4FE7-4109-ACC8-BAA5EE7008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DE275287-42F7-468C-8B5E-ED6C97BE285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2AB5E426-1972-4055-A30B-11EEF5C4A64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FD8DA148-BE38-400B-A407-36656D9E421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673ACA77-D1FD-41E1-994C-DBD611CFF78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896530AA-3B20-491C-B95F-6CF887B43AB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F7EDDFA5-6974-413C-A5F7-50B0BE07BDD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A2C36037-1972-4414-BC3E-4D758B40C45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B91429A3-68D0-4ECC-B48E-7FE407B3E02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5DF261AB-C05E-43E0-94F3-073D992A1B8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49C2A9CE-3869-45BA-BC48-084E13BDB2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C5D6387B-4440-4AB3-9ED4-69FD7CC894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B019F1C1-7270-4516-8C83-F6D3A3F7B4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3EA8D9EB-D5DD-4B37-B50B-840D23B71FC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C6DE6D05-3639-4B54-977A-E3EB486C2E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0E1C2907-1DC0-4866-AEFD-DE29BA7488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AA5F143C-B803-45F6-B701-9A64B84688C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394D6ED2-8076-4DB6-8D18-D5BE0D224E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E34F7C68-5FFD-43B0-A075-DDEA3BADC73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0420687B-B601-4E48-8A55-B7CEDCF160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1979FED3-5A72-477A-84EB-527CC467CE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9653B4D5-A766-487C-99CE-7C962C57AD9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6E40FCAE-F8F1-4381-A65C-046A50B5D8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00BB2819-D82E-4D07-9167-4DB8CFE8F3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28E3630B-FC28-4D8B-9F09-D82BAD27F7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D5A6D5F2-64F2-480A-ABD3-46799EC638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F4761A10-576D-48B2-AB16-71F24D02FCA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C13A6757-D54C-48E0-9A5E-E9F93C4240D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EAC078CF-FC25-4BCD-93CF-6A2712773BE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AC3D832B-51B0-4F3D-9184-FA47D3ADE0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271CD3B4-7810-46F1-A9C2-35929DE813D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08E4EEEA-CE6B-4DD9-AD33-1AB5E9832E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E4D50837-E9E6-4A39-9F90-7DFD18839EC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2E58E85C-F9AB-45B0-BBA3-4594F36FD71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7BAE5FB9-A13C-425C-AEE1-511588A7ADD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37781352-72FB-4402-9AFC-11ADF2D068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65D26D4F-18D6-43FF-BEF1-114DB4B3DD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1E505A0E-09A5-4121-B55B-173F9EE076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81C3D2BD-D751-4B49-AA02-6CFAFC47F0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C90F5CBC-49D8-4345-BBF3-D4FB6A5181C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EDB4EF7E-F635-462D-96A6-4ECC880BD6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470EDB66-BA0A-44F4-A731-FD4A418E9BE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DA0E24AF-1535-4BD8-BDDA-0B757257429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FD418B95-E3FC-4A9F-B325-5220FFC739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745C36C2-2EE3-497C-8B6A-5C86ABEF501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48090338-BF33-4EFD-B883-62B9D8819C6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BBD1874B-FBF7-4618-9525-55F1BBB199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5A1BD660-40EC-4B5A-A957-79A62A5786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228B643E-7F46-48D1-A291-228564D0D24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7E3E9EE5-166A-4E7C-A32E-3B80412130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18E0A0D1-BFDC-4BE9-8E10-AC194685BA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F40A23F1-5B2C-4157-BB1F-F537EB77E7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4A453E52-30D1-46CA-975B-05863996FE1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765C2E90-A373-49C7-9F40-3E4C5A60B0C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B2CE467B-7A99-4F05-AA60-23C43E21F3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852F1E5A-3022-4D81-BB1A-B8B08B023B7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11F8DF2E-F7FE-4EB3-90A7-E7E2B78BC23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743843E5-FB01-42A3-803F-095803F33A7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AA078D74-92C7-48FA-A83E-D12ACF60727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9F17068B-492F-4C96-95FE-89921377649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6529E0A3-8E65-42DE-BB9B-F96183B1065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0BF03E22-BD02-4E44-B535-63473D1D96E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1F71E9F3-86BA-4B91-8394-6A030D98785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E85AF594-09DC-4147-93D1-577410EFF2B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D078CA64-0470-46D2-B12A-80D472C6C0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52DE11AD-3AF9-4D31-9A5A-6F4FDDF73D5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A8D9AF91-1433-47BD-9305-7BC1F269C2A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EA26C2E4-1E84-458E-9DB4-6948D313523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CA8570CE-E231-4BA0-A721-55DAC4DDAC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F1554665-6215-4113-AE29-8D33AC1FE7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86E1677E-7B3E-4B9E-BDCE-317388EB7B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3C06B5B8-C2C7-4AB4-A82E-720342F926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06D1EEB3-0F12-41D2-80CA-097AEA946A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48615F7D-3FA1-4B75-8CDF-0E2F4CDDFA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AE98E500-2CE9-47FF-8692-558E31C41F4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46AC8C07-9C77-4B73-8381-C0202F7B5F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AF6F51BE-E153-46F3-9313-0D7A92BC58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E6C41B50-4C2E-4686-B9AA-BA69A5D873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122F32B0-255E-465F-89D5-5339D71B4C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482C687D-65AB-4E37-9AD4-95713F0AA4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535A8FEB-39E7-4AAC-B0DA-36CBFAF648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5F2BC1F2-D2B5-4858-9091-C2824C58E62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CA333187-1281-49EC-9260-5F852076A65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A39A80AF-7814-40D2-B69D-614920DA07D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2E840C68-4899-454E-8792-55970E4D46B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649703D1-308A-4CC9-A9C2-55662551A2C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B11C0B38-9C78-41AA-8FE7-8CAD3E3BC9A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3875CA5B-95F1-468A-8347-F3FA2D97B50C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911871B2-E12B-4530-BB9C-A331A48146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CAB39C6A-FB62-4C5A-B1D9-F43909FF64E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DB1BB4C9-6572-4B80-B2B3-CE7DCC9D8C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8648B562-8C49-4541-B17E-C988D1709C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DFA14E63-0C5F-4081-A89E-C4E8F54493B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FA3E0425-2375-4161-9BB6-B8CDDA1E5E4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31405A30-5B32-4C82-8815-76C3DA17A4B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8434C37D-7BF6-4C8B-81A6-C7505808FD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B898C60F-4562-49FF-8883-F9A559548B6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C24E02C2-C1B0-4C7A-B37C-7DA5720204A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948AF5CD-2107-4FB9-A46E-68705D3B9A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D947CCE9-A231-4081-AD02-6FDD9C4AEC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673F3FF0-85BB-44EB-991E-895FCDD321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20367D21-C049-4FDF-802E-9E9C35EF8F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F798F2E8-7928-4C9D-A838-0765B0E9D4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C8659755-4A60-4DEE-B549-32F97DE015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E040F690-CA13-4BFC-858B-0EC8838E81C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C806656C-9350-40C7-ABA3-8B5211131C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FC6F8DCE-527D-4ACC-9B51-4DF1F7FECE2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7EE90E54-ACF7-4A46-9C15-36F2AD5FDF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6AB5EA56-95EE-430C-99F2-7FF0715DD66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34644EE9-E2CB-47E9-8DF0-A553B66127E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0FB9DCCE-C96D-4AE0-BD3C-EC1A2F1207C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A38CA9E6-B729-4DED-91FD-8FC87E0D647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C9ECD1E0-E604-43A9-B89B-E69742FA82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EBEA7E1F-FB46-43B8-8CC9-3775A48AAC7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734B161B-5D92-4190-8F26-921FC42831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9DAB4B28-02BB-4C4E-846C-F22FD17374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30723CD6-FC99-475E-8007-B4401448056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6DE0E417-47B0-4FEE-941C-128CFDA3115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B84118A8-8E5D-46AC-AD19-FE98FE69C52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2FBFF81D-ED64-46CA-BBD7-85C48E0181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BC500E81-7CD1-410D-A1CD-AB3BDC39E2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2A78FCFA-9C00-4653-9308-5BA38791B68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B72FFF88-0A5D-4A5F-BB6E-FE60DB4EE5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ED8F4F1F-8960-4FF6-979B-87DD0BFA5B7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037B7A36-CA1A-4FFB-AF52-193679A48D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027908DB-F547-4E65-A289-9E81D9FF14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66D70E9C-FE7A-4CB5-841B-7D720033C2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A1E7A92B-E2AC-48D2-94C0-C8739EA49B9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54FEFA62-E9D0-4233-BCA0-9E1F73BE57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C84174F5-A1D6-4FC5-B167-BCE22D5453A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A44757E6-D7DA-4884-9414-E62D17C3F6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73769929-9928-4675-A8A7-2059F7A50B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EF458CED-C6C9-446B-8B49-4E888D7BE3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D271E665-A72D-474C-A7FA-FD1A3C96E9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3A5E0A5F-93E0-4F78-81D6-F2C4DE6D39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E38D1AEA-101E-45B5-976D-BDCC58F8037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37B3EC2E-A4B6-4C4F-9587-B3270D1E3E8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83AF19CF-10CB-433C-9E2F-4BEA1CA128A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F83B3B60-4929-40E5-BDF4-9BD337558A5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ECC41AB1-C52F-4237-B356-1A87C643C5A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6256EB37-4A8E-4916-911B-4DFF5D565A3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D0D6484F-195B-4BD9-8BF6-1A3A5496CB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5B2EF8C3-F641-4D65-B130-EF3A9D1CAE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B2163C33-5BCA-4DDF-A5FA-4BD571A996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1BA1EBDA-05B3-4EDC-99CF-5B98A4EB8E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BF2730F7-0AEB-4FA0-BA2E-18EB24E2106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4689F0A1-D874-4E6E-85DD-F37C3991A0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6AFBBD6E-2600-461E-8037-B2D4BD365F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071185C7-4C17-45A0-9518-92EF158F53D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AE69CE29-C762-4D4D-9378-24D171FA69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E1376B7F-7F10-41BB-BB6F-9B8047EB60B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4D419397-107C-4B38-BE74-55ACCDFE659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5B3EA529-80B4-4DE9-BA93-71900C433E3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D09FE4EA-58EA-47C2-B01C-8CD7DD380B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9781374C-E400-46F5-A0BD-6D473AA53E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22667A73-BEF0-4035-89A4-C5CEE3CA93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10BF996C-AD99-47E5-9F00-97911C151D3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C7304759-9D6D-40D1-8A43-1F6790CC83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5EC822B2-C21E-4E17-9CC1-ABD2918CDD4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4BFA2530-E704-43AC-9968-CC350468FA1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A69CA7EB-4AA0-4416-BB66-71586B991E5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844FC984-946D-4585-9180-FF897CC6A12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C55F5431-E8B8-4BCF-9DA7-65DE7B511A4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5CD6C9EC-C175-4A5E-BF9D-D7CE4C022A5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9D72C6BA-EB89-40EF-9B49-B9379A7339E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F9CF1353-C19E-4C7C-9062-B7729F13B73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1CEE09DC-E1C7-4C32-93FB-33AF59073C4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526B3020-1248-40FE-A6BB-5D4CFF2E9F1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2E40FC2C-CBD1-49EB-9BC1-C062CB20A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3F1DE297-706B-4A26-8691-445310E59F9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CCA190B3-F827-49F2-9A57-D324EDA3CB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90CCBCE9-8877-4F32-ABAF-0A72B058D90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F47239C0-2395-46AD-838F-C59FE0D904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16DE4973-22A3-4076-A6EE-D6B112C002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0080AF84-F098-4FD5-979A-7319290DF49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186792A9-92A2-42C2-83A8-D69182AAB2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3C73975A-E58B-4870-AC5E-DA4D2D44BC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41426D46-BD42-4249-9BE6-C92CD315268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D4DD12BD-E4E0-43C6-8240-5E29B502E6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AA1C5030-8ED6-4D7D-9E8E-27AA27FC95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BE6DA899-63F9-4C86-AF70-498BF98A1CA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86D335C5-651D-4C4A-BD5C-3957E7314F8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31FF17E1-8394-49BA-8327-5B59DA75E2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F2F5A14F-8004-4B67-B724-ABAFD43511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7E2D6B4A-50E5-468C-9457-E324F9F10A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1FC9DADE-AFFB-4D3B-BAAE-E409A4B185B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25B441D5-2F33-48C2-A633-8F083A0FCB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A9C8E66A-B6E7-418F-9637-03B2A8FE637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4C87C043-E871-4146-8931-824EC0882EE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D118749E-78F1-4572-B1F6-E3098F62AC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7E9B6261-DEDD-4F12-A904-EADE2ABF9BA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D8C0BD37-2DDA-430E-BEA1-54DE173FDBC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00DBF364-6DD6-4950-952E-45D1824F4CC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8D54244D-139F-421C-BDBB-B377F075DEF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4B856B53-9185-4233-A283-4ECE48F5212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D2EFE7AA-CF05-430D-A2D7-114157B3C9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AB7F3542-23CD-4087-BA9F-DC10DB6BFB0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FF2C201E-A625-4D0C-B03B-7708AC688CF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294F7466-2C5B-406E-81FF-1A528C1D74C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E7B263FB-3CF2-47D4-B349-40E28A5C7F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E352B0EE-5DEC-4E5F-8C31-3C58E290A24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42B9BAD3-D1D5-42C2-8812-760A6BDFF1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3BFCC549-6D3E-49F6-86F5-1E90AC0663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9B15ED09-8AC2-4885-B3CD-6D8DFCABD33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06741B4E-8942-4043-AF88-26E93BC6A9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237E8CDA-98F1-4EE7-AC72-A1B7A162344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15A0AD30-E1D7-45A4-9C89-E8F79B188BE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92B1896F-6DDB-4F1F-994C-6AD51B6C188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3223FC08-FA68-4D60-A4AA-3B899485F2E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3BA7FC03-18B0-41F3-9120-FA20EEC3A3B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D87C2322-A613-4B02-B507-333CD17C3D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EBD27F14-8382-47D4-A95E-967457CC177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5125A908-9A17-4F94-B8C6-F5C3D20673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E37E6181-FDB8-4309-9DEC-A1505F11F4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DBED0EE2-4C09-4B50-A413-FCC7D3AA030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6BA35E22-320B-4D0C-9A63-DE1D84D80CD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812A202D-220F-43F5-8910-F9E63E49FFE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6AC347AB-2515-4F01-9D84-C7DB99FC373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10090C58-FFA5-48BD-B26A-9FD59835FC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6807ABAC-6E31-41CF-8885-2321BECC60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E65E39F0-9E95-4E80-B030-9E67728DCC6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5502F9EE-7DB2-41FE-84AE-E41E5424B97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3B34C477-DF52-4CDE-9B46-B80C4108B1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AD40D96E-F5FF-4A89-AB34-3C17A8BF403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D38503DD-9434-4E3A-955F-67364451515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0FDD8DB2-D48A-42CF-829E-2B0273A53C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464951DC-9300-433B-9C9B-A34BC634B00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1AA22A8A-BDCC-4291-92B0-23E5A465CDD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FC4655EA-4900-4320-BBC0-63522DAA68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F8FCE390-3DE8-4B90-AEE9-E8C1B397F6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53CC0909-C29F-4DD7-9FB2-256345D8A28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F8372B4B-6F99-4273-A941-43C9B70B219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2818CFCD-D2E3-42C5-868E-72AE20DF27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2278812D-6087-463E-9E7C-25906734850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D37FB62B-1D46-492B-B59E-F8A9924A908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707D29B8-68AF-4FC1-BDB0-3A15F2E3490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BB005AD9-604D-4764-B2E5-9E148776F1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14C96FF9-7BA9-46C1-9506-5C4A9AE70CF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2001CAE5-4BA9-424E-9A30-63B75C537F4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74AC32FB-1E6C-4C60-8E27-8314D9A5343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D829389B-0A3F-4166-84B6-C56F9EF11EA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A125CC5C-27B4-42CD-8869-8CDF11704DA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604321AA-1D59-4689-8B91-09B836CA93E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AA785C37-0425-4A4A-BCA3-9F5437A4EC0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2C53C06C-D202-4C6A-AA97-7B920626B5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40579EDC-A491-4E08-AAAE-F79309E5685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B9A66717-0068-4575-B6AB-5BCC3B190D2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22781160-5E3A-420A-8437-F920491DA8E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FCBD214B-F058-48B1-B7B7-51C3D05DE1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2E0AD1D2-A80F-4216-AEEC-041D6F94FAC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69FA6CA4-ED04-4B94-87F7-E565B829627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29769DAE-39AB-458E-BB42-46868F459D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E9412FA7-B9CA-439F-AC3F-D411C693466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0E380F3E-1E2B-4AD1-9D2D-F7C77AF356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7A196CA9-F91E-492D-91E1-A21AF436F94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8E030730-2D52-4D1C-8E08-7ED048431D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43D1D2F1-259D-43D6-B295-4CB6CD432CA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66A781C8-8496-44F4-B6BA-A795CF3B58E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D44E5E89-685E-4027-B40B-5B27B0FBF2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573680A6-62B1-4237-A6A3-A8E2937205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1F1ECBF6-0610-450D-950C-2FF12866F4D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794241D0-82B7-4BB9-BE18-FE6ECD1D2A4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164CFEE4-1D62-4324-B93D-D51817DA731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78762CFC-DB06-4DC0-9703-FA01BB8A21C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5C282A18-1716-4881-A7E8-1848146CA4F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C270612B-D754-45B4-B6AE-03D3EBDC6E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F1E3ACA9-F9F3-4FC1-B806-6E1DFEFB12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414CEADC-099B-48E2-AA23-2546001F60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A918A8D6-9F9E-43A6-8A31-41757DAD97C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8895A366-2B21-4C68-BFB8-156FEBBA7E7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3AA277A6-10A3-4FE4-85AE-ABE146913FD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1998FB14-76FA-44F9-B24E-172BFDA9A75B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2237D9F1-7634-4DC7-AFEC-B54D5F9091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E14B3FA6-D30D-4541-92ED-788064FF87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60B64035-BBD6-43F7-85FD-8CB6F87353B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5AE30EA5-79F6-4792-83EC-4A7909433EE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55B7ECEF-96D2-4B5E-891D-CCBE02B00A5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E49BCB0D-12DD-420F-AE96-195A7D4F9E7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DCE82A89-ECD4-44D2-9884-D726597283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71509E72-E813-46EA-B3B5-56236164664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E622FE8F-B762-4127-BF46-4498ED058C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BD60D795-4F24-487B-8981-8E5916F7A2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AE8B0AED-6A44-4705-AC46-406545D89A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4BC6487A-9C87-4C89-953B-ADA760EA870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5A10563-A0E5-4743-87BE-E2BA14EB031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4E3ADC05-E5C8-4274-A9C5-D3B230098D7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F0EC74FD-D780-40E1-965D-D2D9FD33D8D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46D6ECE3-BE64-40C3-98F5-D65EC8972D3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579C1056-739F-4A52-B220-CAD14DA3F80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648F0DEC-8D0C-424F-B227-D4FAFB527F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18F97A33-5B58-4636-B8BB-326196BFE33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D0B74758-0DCA-4C09-864A-C70E0188C9E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3F1EB0E1-3F6F-440D-A143-8F4750D619B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07494B76-7C31-4E3C-8F60-1B270EA4B19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CC896B80-F194-4994-A570-E90E085D04D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B9543201-D2EF-45C4-98BA-3FA355A6DF8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9AB74EFC-8969-47F2-8187-4668387C269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01F25F27-4376-40D2-9BE6-3390D897104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0CA6E0A3-24B6-40BE-AA63-C4C24993AC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40A93CCE-CD00-4446-AF63-45E9942166B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B7D7558A-BDE3-4F25-A231-288FC32A97D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6745AF57-9276-47C9-B343-E7EF88B8366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CEBA6531-3D1B-4823-A9B8-41501A065AC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78E57428-B10B-477F-8817-FFC4AAE12BA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1D9DDE73-0F9D-4C6F-9B54-6610F4E6EC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455E6B42-B071-4D34-AD7D-2F54F932D47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90B345A7-2CBC-45A4-871C-8B58AE4CF7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8B47EAAF-D2C9-412F-B28D-6B26F002272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3AE74407-447B-40E5-AB1B-CEB948EBAAD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AE8395CD-DC78-4C3A-81DE-80236C76651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94B2BC9F-CA10-4643-AB67-45831A4C505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645D9290-9467-4FA0-926C-EC39C6CD129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17C6E706-091A-4BA2-9EDD-2A2B73E443F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8594BD42-5852-4F83-85B9-1650F53FCE0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7CD8AA18-31C4-4C01-A24A-40BF05E4FB1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633E119A-7AD3-493E-9DC7-D9F4DAA92A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2EBEDF7E-6EB4-4CD5-BFC2-ED5996B259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F0C2CD53-C87F-43AD-8E2F-CC1ED6D4568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12BB014B-1C65-46D3-B6A1-605E824065F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AFBBB546-D5C3-44F2-82A6-9EBB13353B1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019B2F19-D6A4-498F-9F77-B2FDEB8948E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13D4A5EA-D8B8-474A-B814-DC423B0BB61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132ECE22-4B88-4ACF-978B-59358DC7504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3A102C21-6ACA-4A6C-96E5-9C33A478EB3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46804286-6DEE-45DB-BB17-84DCE7C3B2F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808844F7-6132-4319-8F24-E57CD371CB2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1AC471B7-D3A6-479C-A1D8-1EA62C16DE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BF7E95B2-76EE-415F-A13D-ED16F4E89A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3FE28BE2-FB3A-4FFF-8A93-3749AB1B935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C320E126-8CDA-4CC7-AF1D-6673EC5089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172DF085-68FA-491E-AF84-57F464FD4B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E1451487-93E1-4C9D-998B-6F1D111685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E28BAF0F-3004-459C-ACD2-CBC605CD2B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1DA5DD35-54EB-40CA-B57F-28CDA648BBB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DA7EBB33-AC97-49EE-B92A-80586B5DB6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ABAF85AF-2E4A-4809-843C-062587300B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3FF4885E-E730-481D-A608-351557CD07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34870BD1-A597-4112-9543-888320C707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86721481-F2DB-4206-867C-BB56729D39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F808DCD7-9696-4D81-B2F2-2E641455836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98ABA364-C98A-418F-8376-EB7E09FC55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DA826AC8-E286-4E5B-B482-DC84515DF5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4C76A97B-96BE-4992-A4AA-09E01B1A5D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FCF86771-3433-4804-926F-6D605EA14BB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0712967D-5F76-4BEF-B570-317E18DF894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4B2C12B5-9A82-4673-9CA1-20A4BA49A7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216721C8-3EF9-4209-A7E7-D5E2D0B48F1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9DE5D88F-0FD8-4E25-816F-57E2011A392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8B9C1224-4ADF-4B3F-BE60-9899B64DF3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EDC832D8-35E4-416A-8AD3-F62165360A8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1A81E236-E162-4A7F-B77A-3180AC8D479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822E5EAB-3B6B-4524-BDC1-5B0B8F03BE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83179DF4-16E8-421C-A6D6-1BA8F0F122E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FACAF590-D2CE-4C3A-B07C-09A4240C59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00216DE7-0DD4-4826-A61E-C446F33C0F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8F355549-06FB-4697-9F1C-80C3D950E9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1E4C2EB8-E728-4EF5-987F-935D8AD3501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89F368E5-52D7-43C1-95B6-5B62F28805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455681B4-3031-429F-B49C-F711D7BD53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C2C9F567-4FE7-4B8F-9724-50F5028F851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F69F9124-1212-49AA-B546-E072BC1210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C0734375-95DD-49F6-9D2F-66B479B059F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571C91F3-A690-4FEF-B9C8-C9C20A25C8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60F97C09-DD86-417A-97B1-830F64910C2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ACF5CF12-0FF6-4580-9DE6-96A3BD44A4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B6470FCF-FCCD-47B3-9DC1-C9D9F6525D9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2EBF00FF-0ADE-4C70-8486-F19D2D8E7A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E83F7D02-8903-4F05-886D-869DAB48BA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B219FFFB-0979-4113-A5C5-62DCD88A1F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7DA57D1D-9738-4FA9-96EC-DA517DD568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6F4AC825-CBFD-4224-8544-070E12647D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ED10C61F-3F1A-430E-BDA6-0D7432F63ED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6AB16C8F-1335-4FD1-8D62-F1FB0C4351F8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679046D5-EFD6-4076-BA75-A2C9F5933A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5A5DE2D4-EBDF-482C-8233-E22691E87C1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153A5C1A-EE65-47AF-ADC3-23FFD18182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ADB30063-F059-4452-AA93-294981A724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DBBCB60E-5595-44FB-B414-27FAF37FB8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BE846917-825A-4121-90EF-36189515D51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55956058-D867-4A5E-BCAC-5CA441E4C64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F9E12684-BDE7-4178-ABF1-6051E0B2AD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7DA31A8F-137A-479B-B499-6FAA1EC0596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E2D037EA-665A-46DC-AB05-4A6C302392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B95260F2-F9CA-4BE7-A9DE-C9CA95C967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0A5CB8A2-9B39-4919-A07D-E3F0BF29C43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3E540938-DB1D-4D80-901F-CB0467EACA5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FCD2B6B7-9B3D-4A9D-9177-3FF7FC5D89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AC9EEC56-4437-45BF-B638-0D3BF335EC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8A778894-1016-4BAE-B3A6-87D21DD8C8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757D4D5B-E392-4C61-92FC-B3403B9A459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1A15712E-B847-408D-BFB3-79659386008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E88C379E-719C-49A3-8FE8-3B40E442D6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F86E0587-9C57-493B-BCE8-9123CA9B0C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44C105D2-6335-41BB-BCD7-D6494E27A6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734EE2B1-6709-4E56-A347-0D0A4544AA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3E8FC9D6-66A9-4A15-B4A4-CF0EC0B7C3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0B937F07-1F93-4504-8891-1BCAB7B4E68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79B46FF2-6176-47CB-8915-14095B0DE8F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29FAF772-E169-4505-9580-D10BD882BAB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EACD5AE3-1F10-4A71-947C-4942387DF92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5C1B00AA-D429-4CE7-9334-29933A5B6C6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6A40B323-1468-420C-A2B3-1ABF8D7777C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F53E22AE-51C2-4433-A82D-351CE183CA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D13DA623-FA17-4883-9105-2CD52E482C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76B8DBF7-C040-43F6-A484-A8C49E15547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1DFBDBC3-AC79-4D36-B72F-8618C37B49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DE5D3A82-CA9F-4B0F-BB93-71BEAC4BA7D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1D5F26B1-088D-444B-B750-78A1E6A628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60E99572-1834-4CBA-B1D5-09430B8072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10EE4022-53B2-4321-8D50-FECDCCA230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265FE054-921F-4222-B7EA-4BDC9F1827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29D739FE-3D57-42C4-9E70-15DAC49BA0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C4635F1-6E7A-47B0-BA2A-C3C7ABF7E7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C158272F-976F-4871-B0E4-FE86F4281FF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A5E3684E-F6D6-4A41-BDF7-4489DFDEFB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4686F214-806C-43D1-86A4-D48E4B40A48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F5770D4A-E35A-4190-8EE6-D23D862F62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24D90255-73C2-48C1-B54C-7255AB9FF21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493E0384-FBC5-4B0F-A7F1-A51E3EDFC7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3B765232-4D6B-45D9-9178-4F4409A820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755C3408-AD5A-4900-A632-22A7B921826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2BA8D6E5-1025-41A5-858F-617CE60C68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AF1306BF-A51C-4163-9DD8-F13FACD729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754A054D-F211-43AD-92C2-871A635AA7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B0FF88ED-EB73-48FB-88DC-05317303AB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08BF653F-DE65-40D2-80E6-45A4D65B40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903B4079-3CD1-4F55-9A99-D4A9BD2DA44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C55321B0-10F7-4A0B-9326-CF1CDE714A2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422FF10D-5CF7-4058-8FDE-FBEF0E49B6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7920AC41-9AAC-4C39-B4AB-7022222492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523C8942-A42C-43B6-91FD-5774B34896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4274BE11-625D-45FA-82CA-3F5D8FF67B0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23F11CB2-A592-4BA1-A578-2F4139ECED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A5A97A29-3173-4310-9A16-16D52D6862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A57A5DA8-9FE9-4CD7-A61C-5D77A029D2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E2453EB9-4D14-4728-8D5A-4F7537C93C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1FD3B17E-0F94-4E00-A9E8-8CAA06DCE4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94DC4C79-5784-42D4-862E-1DDE3CB48D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D93E2506-DD1D-4E72-9850-1FC9BA1E43D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9A6930B6-CF47-4B37-8EEB-DB3EB659E5B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1E7B3380-9B0B-4933-9FE9-86D5606765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4F93929F-8B6F-4F06-B02B-F11E203AFF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68152339-18B6-401D-842A-17D695B2DF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481F20F5-AFA4-4091-8E15-2E6CA7C230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28ACA900-0EC2-4058-B2AF-21E8661E0F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7331FA74-E532-4A80-A4F7-3306EA900D7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B74CEF18-705D-4317-9DFD-1D4B535A152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2727A924-2CEC-4E13-81F6-FC5076F764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C8C4D986-034C-4D3A-96C1-95864999FE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E4F6EAA7-8285-4512-93D0-18AD3E28BB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1E9FA497-281E-4AB1-89D2-14978C3FCB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41BCB6DF-5444-4D18-B54A-6BC8F9CC069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9D17B06A-6F56-46CC-8673-01EF90EF5EE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4B0CF924-2CFA-40E4-AE66-71869467247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5B2307DA-9BC5-426B-8992-CF14B794F6F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82C8A96E-8AD6-40C9-A126-E3F20D47F3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CB8B1934-48A3-40D2-A9DD-47715FA74D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C49F0A86-17C9-4845-8E7B-6BECBC1DA4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2926F2F6-DE75-4CB5-A10A-15A7E84C594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895D49F5-8C39-4AE2-962B-BBD508FEA3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9FE62664-34F5-40AA-A30C-37493F2C5A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F05ED9EC-404A-4BD9-AA72-E76DF212AD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D71AC57E-3500-47F5-9230-869CA102D8D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A672D665-6CDA-4BE3-B14E-2098438D27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1704D0A2-A4EE-48C0-B7C3-1D48B835B5B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4C765672-EB0A-4A4B-9934-260AFD318E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56068A7C-EDE2-4D22-B879-FAC693532D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CD2001D6-3B12-4A5F-8ECD-997E3821FB7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AA250113-E653-4F1F-BB07-C2154BF0F1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09FDC676-68DC-4523-B0A9-F11ECA2B309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2C09C3F4-B6CE-4422-8FE1-6C2ADD683D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3E6CE7C0-5916-42B1-BC1A-580B33749F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A74B0188-89B4-43B1-811D-41CD0AAE521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6D0F28CB-B88D-4B97-89A3-EAAE9330C6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AFAD22F0-EBEB-4F45-96DB-46DB45CF63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68C9FA3D-B541-45A2-9D10-12B444293F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6FA8D179-9FDD-459C-B790-5EDB7601985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1615743C-F0DB-425E-A324-70B404D6022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1F645793-0D6A-4AD3-9075-64443BAF855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A0ED1B89-226E-49F4-B443-23E95E5E1C4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8E9C1E05-D1A3-4F72-9007-2B9660C678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47CC7E66-C392-46E6-8C64-5B6D8412E9B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BD0EA995-5F7D-43DE-9747-2E70F49C450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4923D651-FA2D-4B78-B0DC-A89C5B6F3DD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E4FC6B4A-8054-4587-B36E-D57C39205AF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42490421-301E-408C-B242-33ABA4C393A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29CAE7AD-1362-43FE-8B5E-5BE1B5D187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68F8184B-A470-4954-8E33-453D2CBC3EF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4E1BCE07-8C94-4510-BE57-DD96DF2CE1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295209B4-31B6-4619-B657-B5C8D64DC0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E33B93E5-A3B2-4720-A20D-3D116F2276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A9DFB701-7E5E-452C-AE7E-BB90F0769A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E6D95130-BFC3-4687-AAB5-12527671EF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742CAC51-C3D9-45B5-859B-244B2F867C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BB5A7020-2323-4649-AD26-396D856315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6A144AB5-8B84-4526-9C03-2F350B68C8E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0912B8E9-E529-4E64-AA41-B0275261CC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11EA9F8D-911B-4A25-B309-88688ADE12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F2AD0E0-7212-4AA5-B8EE-CB926C8AC9B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0CCCD905-B283-4537-BA67-A4DCA67522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E038328F-D4C5-4CEC-B0B9-68D7D582650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2E74CB92-BAF7-46EE-BFEB-77DDDDE1984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46EF726F-CBEE-4857-9F92-A4CD3D1298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6A04D8B6-E9B0-4C20-9814-C44BC913BF2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A49B9747-1E58-4185-A32B-0C2DA446378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FEE60F04-4C94-4CE0-B74D-71E62CF3B3E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DCB77502-8E90-4399-9B72-6E90CD37285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128D391B-CF09-47D9-9A5C-02D77C0438C0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F2B5FED5-30EC-49FD-966B-19ABB258415F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A1076D3F-725B-48A1-A07A-35A75865B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3DF15050-DE70-4DEA-A991-A5282E48DE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46D10191-ECFB-4697-BB74-A73E9CF27B1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A80695C8-6AB9-42FD-87F6-A86C30DECDA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A9F543F9-39D6-479F-9652-B6BB8E2FC0B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413727F4-E2E2-4E01-9758-C06BB8EDED5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BBDBB00E-F771-4BA6-8568-6AB83BAD26A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5FEB1A21-63E7-42A4-BCD3-F2D4338DFA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A91B2677-4EBB-4265-A709-8C026A3E733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2CF0E8B4-6E52-4228-870B-A9415E3F91A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D976ABC1-AA82-48A6-9A94-C71C565B54E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3C2E9053-65A8-47E6-B508-C2E78AA7812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6161CF8F-B69D-4DAC-8F06-5C272DCC692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FC11CBF3-61CD-42AF-BD6C-CD9196AA20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CE5FE60A-A4BB-4DBA-8938-6F2D31815BD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85DFBB29-B571-47B1-B1FD-5414CF03E5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54061DA1-532F-46DE-B18D-551ACF5AC42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16B386CA-A88D-4A4F-9FAF-CCFEEA82986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415F96CB-3F10-4558-B192-FD33EF798D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83E8E87E-B14C-4F37-8CBA-D11FECFF2D1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ACA7FA84-6C44-47D5-AD84-E832F741DB1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29E2163F-5CDA-48AC-8325-6325B66FC23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C55C972D-DE33-41BF-9B5E-EDF0DF3622F5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8EF6FBEA-8490-49EE-BAF9-1ABEB70F0B9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AE1401BE-FE1C-4D5B-83F9-6E964EAEED3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65B4885D-033F-417E-B3D3-09FE5222B48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3CACFCC1-A7DF-4BEC-8A0B-40D8A273C5E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A8738C75-F389-45BF-9F8E-E4E7DBD2B8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5D0E200A-8507-42A1-BAD5-A8023E021F2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19D55946-D771-47EE-9719-FAC65333E6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094687D4-2D37-4E35-B710-D20E96BFD0B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3140BA2A-1936-4E9E-9773-57770EB29EE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235F6CF2-AA2F-4550-8197-4032CE9DEE3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74BEA6E8-35AF-4FD1-8B3E-760D6484288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289EBC24-E691-48E3-8744-C16ED69FCD4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80F67386-0D32-402B-BDB3-640FF6C6C2D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F95A8632-685B-4906-8B7E-956B86A63DF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D8EEBFC3-4772-4A1D-B180-28532CFBEB2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0D2E4C83-4ECA-45E8-A41C-656BFE2D7D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9A77DC55-7B0F-4943-ADBD-E060C069940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D5010095-ED2C-4FC9-B128-9856AD938A5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0FDE46DB-AA04-4439-99F3-AAD729FF486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47A3E8FE-6BFF-4A22-9D04-065344FADC3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D0C02628-46F7-4994-BF0E-5C6F7361652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E9874114-0B08-4CE2-8EED-CB9B26FF9F8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960A52C3-44BD-4809-A696-125A971EC63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61028205-9311-40EF-8881-083C8D28F923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691EC2AF-79F0-488A-9C0A-BA2D387EAC8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9C16FBC7-C2FC-413F-975E-E0839D3B8FDD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C4BF4741-A9D6-43F6-AC2C-C2A06599B88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46A38669-4E7B-48CA-A01D-AF9356FFF986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E84DA480-6DB3-46A6-8497-0EA3F7855A2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4C5270CE-1FF3-4678-A2E7-C6BCD337D6F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5241E2D3-FE58-44BB-BA84-70782CE065F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59F9DFFC-84CA-493C-A97E-ACBF5CF25A8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F22D2F8C-A9DC-4FE3-856F-35540004D90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7EDA2A28-D76E-4971-8732-A59C5CFB805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07A6DC8D-4344-49E7-97E3-2718A6C9DB3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05C0E8CC-7041-431C-89C9-E0BA9EE2231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3467E6C3-BF1F-40E7-988E-2BC6E106C52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3AD661AE-0239-4712-8622-E71B6164A93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3682691A-BCCC-40F4-B051-584054CADD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5346D782-39A2-4672-8446-B7D92B698B0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A95194D3-5535-44FE-AFF6-D8907A33A77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46E41206-DF2E-49EE-AFEF-AF453F8541B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BDB984C3-A7C2-4A3A-A0B7-2483A04EEE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48CD3BF6-CE90-48D7-B17D-9BD77E42F1C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93D90BEB-7897-4F39-B784-573CA1CE31B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B71688D7-9CDB-4070-BD03-A76CFF85CE3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81CEF1F4-EE00-44CC-A412-F3D768D0EAA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24D1DF81-74B4-4EF4-B8EB-9B098A825172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F1E5794C-D3CA-44A4-846B-084DD4D954E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1FC5800C-E507-48AC-8CCF-FA242D2CA40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23F1E453-3DE2-43AE-83D7-B14EC8C0ECB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55D86D1C-80B2-460A-BECF-23E9EEBA698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F8B7E71E-C434-4C71-90A4-81F207919EC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E815C8F9-0D70-46AB-B990-85D3AA17CE0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4E4E147E-5B6D-48B4-8D3A-5AA8522062EE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119FE9A4-42A0-416A-A5BE-740E1E75010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AE4B4464-53B3-49ED-BE51-77648931F8C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EC13F9C5-EC17-416A-BA0A-3CE01AFBFCF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0B9F1562-F5B9-49B9-A16F-16372AB7BF6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1C6F00FC-6CEB-446F-98DC-4146F73C3C8A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34AC944F-5BBC-45C1-AC11-ED4CEF334A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E32F57D6-4DA0-4BAA-86F4-4E2BA109A45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F00B82BC-2922-4012-B123-F51F441638D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99D658BF-AF25-4140-829C-F549B22B9D9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5C0083DB-C97E-44CA-A507-6273B4924D6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D68F364B-4CC8-4262-913C-F1203D39EEF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C713BB7C-F15A-419C-893C-473C72FD77A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324BB6F8-DD0A-4533-AFFE-8891F26C68F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6262BDB8-B5D7-40CF-A51B-8D4FD38F8B6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E66E4AE2-8831-4231-BFC2-CD7F8D888666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D0A77E89-53D4-4DF0-82D9-01FE0F91A06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987D682E-77E9-4276-B9B9-99EF5DF3DB0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1FD5D893-FD64-4CBD-BEB7-9917F51D11D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2EB5A063-4707-4EFF-929B-4CA6FBFBE61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6C634CA2-5B4B-4007-A299-F433E4294F1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474A9B41-0B8B-4E0A-BE00-9421CFF03F17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623DE064-2AED-4515-8A4F-7C7E713A372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46E78F61-3E74-4AFB-BB78-724FB24502F7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8C67DADC-6378-43C1-9D01-777A78516DF4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B7B63234-835B-4E73-9834-DAAF005B1278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AF3E0606-29A0-48B4-A6EA-6D9B955BAC7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85C33588-CD4D-4601-B90B-D294CFB9027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B9401116-9953-49DC-8C29-1690B2B7747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98D0F3FE-A262-42A1-93C7-A06B56B2FA4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13C3D6A8-93D2-41D2-B81D-114E4161DF0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D469BF68-3E66-44EC-87C1-F7F9C05D2CAB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F89968B0-8CCA-435D-B884-D32BE6C4A5E1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7048D3AA-0A42-4A5D-B3EC-C9BDB443A2B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A0584BE5-6D18-4227-9954-0E29E622A6B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B46B9801-D2AF-4128-AA17-2A187F6C0288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2EB95E2C-D4D7-4E01-B38F-842E88BFF2CD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281A77A5-2330-4BE3-A748-AC9ADEFE116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8FBD2634-4892-45EE-82A6-8A30D8C79C90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9FF72B85-AC78-45EC-AFB5-177EC5092844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7E1D54FF-2C00-481D-A104-090778BBBA9E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EA5F829F-654F-4200-88AD-1A5F97E4491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BE3570BF-3D34-4FF1-A3A6-B319F2373B9F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56C8DCAE-C7A6-46B2-AC8A-3206A8E6D9F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03EE5878-C1A7-4102-BCA1-C2E0F9CBC055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06D81BEC-7E90-4945-A89A-88B2B2A7DBCC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1FA41725-B4BD-46B3-A348-CEB711F43C79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7921CB6D-8971-44C5-9A68-50D4607DB1B3}"/>
            </a:ext>
          </a:extLst>
        </xdr:cNvPr>
        <xdr:cNvSpPr txBox="1"/>
      </xdr:nvSpPr>
      <xdr:spPr>
        <a:xfrm>
          <a:off x="922020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3DDA5B8B-8B6D-486C-803A-E54D88ACF13A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E656BB77-12AD-4CDD-B30E-F68BD69156D1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A56D3B5A-8B28-464D-86D1-39D2E52B1089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11</xdr:col>
      <xdr:colOff>0</xdr:colOff>
      <xdr:row>22</xdr:row>
      <xdr:rowOff>0</xdr:rowOff>
    </xdr:from>
    <xdr:ext cx="790104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ED045033-4FC3-4A02-B566-281049337122}"/>
            </a:ext>
          </a:extLst>
        </xdr:cNvPr>
        <xdr:cNvSpPr txBox="1"/>
      </xdr:nvSpPr>
      <xdr:spPr>
        <a:xfrm>
          <a:off x="922020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CCD05AE7-D5FF-4050-A33B-ED3A180A4B4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683E903E-3437-4B71-BBB5-1B293AFD62A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BD47C2D5-E891-41DA-8CF1-6669D3B0714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72FA467A-D787-4EDE-ABC6-216D86ABD42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30C14DBA-FA09-4C27-8882-7E3D041F702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E7E50F34-849C-4817-9A40-E8906E75B82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B6B9E2E3-9A56-470E-B1F1-49CD56B50B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E66EF343-20C0-4FB7-888E-AE87AA260D1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B1C4E500-E7E2-4C2C-BD44-31A425665A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0AFFDAA1-A035-4B69-9411-333A69A3613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41D4F384-3B6E-43A7-864B-45C2B96E92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88BF6EDA-9527-400C-B4E6-F1401A0A09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F23EE103-3EDE-444A-8BB7-D48917CDC16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8A134AB2-D196-484E-8598-3AB95B8ADE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FFC4B533-2F34-40B1-AF8D-69D4CCA3D1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BABD9FB7-AF94-4EC2-BA51-D9944C162E6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E25C0E47-2CC9-4079-B187-44B8C32E07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56AECB46-5A58-4FE6-8F5C-90E6B88B2F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A927972C-6DCF-423F-BAFF-69F0DCF92B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447DF769-5CF5-494F-B3C8-903E5E7F6C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3CCB8969-E1FC-4D47-AE6B-FD4705C1C7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818D9C05-2FF6-4B34-B0CB-40234FA6E6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92BB0668-89A2-4D96-932E-93E40B018F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BE67C3F1-5E11-42AF-B030-3BFC06754F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C819DC91-1818-4352-B7AD-22640A7CC0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95F7C6FA-3A0C-44A2-BFC3-7F32A5321C2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96EBA65C-F032-43F4-8C5C-7DA44ED15DE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F191EF1C-5F9C-4E89-B7A3-CC9AFD3150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7DE7774C-CE98-45EC-942B-CC323B38ED9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499B49C4-276C-4EAC-A545-6F7563AEBF5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13C49C4C-8068-476D-AD19-F661D6FD886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0FC64F1E-CFFD-49FB-B926-93809FDBBD3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4B5A488A-8B7B-44D9-B8FC-4D1702B9839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BB538533-B83C-40A7-A0A9-94C615B2EB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6DAC495D-90A4-4F97-BF39-EEA7DB0407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D2B3F7FC-F457-486C-BC6E-42A46AC2C44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FF092BB0-D664-4A9F-9182-F07DD7AE4FD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F675C237-CC9C-4A1A-B507-8E383239598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D803D798-200C-4FEE-9DFE-C0ECC4F042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C6F6F8B6-BBFD-4E02-B490-278F2F6781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29BBAB46-E136-4C16-AD31-4999474498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FB0A406D-4A40-4F4F-94BB-37EABC325D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F342BEF3-ED75-4F99-B601-B0DBC90351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0048E9C4-D3E9-4F14-B769-2FFCF1B1A5B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B6D5D5D9-0764-483A-ADBF-5C9EF0473C9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5A6FD45A-FBF4-4D82-9228-3CCBA11594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730D62AB-8962-43CA-84E1-BFA81473E9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91FE840F-0A94-4209-ACAA-347E6B3739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74D4AD95-B8A8-450C-A15E-91D953EE5AF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BB1B08E8-3688-44A3-A5CE-7ED3D5F6A9C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5B4AE69D-36F6-4282-B947-64C579F3E8E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888AD4BF-B2A3-463B-841B-69372200F2F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3B961C6B-DE0B-4A8B-80CF-41028E4C9E3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45826561-C358-461C-B558-763134684BD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05AF363A-D8E1-448D-96C6-5CF93A243B7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611058CB-3B67-4EBF-BEB9-C4C208F17BF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D5F7F3FD-3071-43E2-BBE5-53F3F883294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85C76452-62C6-45F2-8F92-7D3201863F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342BD8BC-1B0F-4595-A582-64EC4A0CEE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17EC9A2B-B29A-4DA6-A171-B91E70FD42C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253B83D8-59EF-4B24-BFF3-6070BD7B908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551EB9C4-936B-4BC5-B24B-0D67B67236F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645A88D0-B2B0-44B2-8C06-564CCC8C8E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9048EC2C-3117-4281-A925-83540E7BE4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CD1F8DA9-9E8F-408B-ABD6-622317BDD05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0E7948BE-F286-4034-8D33-00F8E64882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B1885D27-22D9-4EBA-BF2B-24D6B2F0C7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500CBDC7-3213-4B69-B0C5-B18337F6EC0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7440F0C7-8068-4D2C-99A7-650E62631C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F9E0D7BA-9125-4C46-9B2D-CDF6116EAE0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1A6C2D3D-79DF-4EA7-AAB4-33196594BA0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773CF7DC-E289-492B-A49D-932365B5D7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51C43F1F-C9E5-443C-9D5F-694E9B1C01D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0758D208-89B6-4F02-AD88-68388BE032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825FD091-9A32-4986-A79D-C0655386CF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0C5D27F0-8C65-4ADD-BCDD-191330B504F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1B38B56E-62A7-402F-BA62-465960AFA34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E33F9B21-6C0B-4EA5-A3A0-297A1BCA1655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E5B73E26-B213-4D3C-B3CA-C504432421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FA6254E6-089D-4565-BE3A-B20A3463859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D5484CD6-103C-4052-A285-028274E1E47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5BDB9B01-9A9B-444D-82D6-AEC0545C740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B05C2731-8FC2-49DF-890C-3C9663C1EE4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16607DB5-5F9C-4921-8E19-9BF48542DA2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2275AB3B-483B-46AD-8873-BF2879257D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557F1F64-9C74-476C-9E87-6C8CC42EA9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D81DF2BE-489E-46B1-8F4A-8350BD9BCE4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8F7FDBBB-C308-4C58-98A0-AE09ADFB97B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2A100E10-F532-4A90-829C-407AE203449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3DC2A2CE-9D0F-4401-A140-4AFBDDD8AFE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14DCA4EC-B830-4587-8513-B4544CF20E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24B93701-645E-44B4-B2B9-8C485EC36C7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2AC0FF06-6E8C-420D-99F3-D7ED29EBCD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BAC315E6-0258-4188-A26F-AC1A33C094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2BB523FE-5A0E-4601-A2F3-38DC05591C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C46D4DF7-BFA9-4D03-8E55-20C3AE79988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A11FDBA7-6253-42DA-BA9D-14997674F7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4AFDC09C-750A-444C-9325-DA076DAB9F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07138AAF-9A81-4661-A95B-BBCE61DE10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AA0729F0-AE2E-48C5-8E59-A538EE18F9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8363CAB8-45E5-4CE6-9A7B-C89CABFC96B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65BDD05D-7108-4486-9912-6419ECDAF84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D951EB7C-26A8-4350-8072-AA37FB5E44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B1A5E1E3-A3AF-41F0-BB3D-088EDDCA9E3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BEC9DF51-AFF2-4E8C-A592-61A408EF0DC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B5C9D407-173F-4C13-B447-635F757DC1A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2CFF8C34-1B43-411A-94B7-CC2D6165358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3D4C09EB-3383-4B04-BA80-6A83B93BD08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17DCEB2B-81F1-4EE7-9975-00B78B8E0B8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7D8E2C11-B5CD-4861-9267-B3A28BD186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7CDD4AD8-EB45-4C6A-9BF5-A51ABECA843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21820C18-8D57-4827-8FEC-F9111CEDAC9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4C605234-0D47-4191-AF6E-36D45214D9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9189D690-0A23-4D28-9007-B96ABD250F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29ECCBDB-0232-47DF-9DDC-4CE6543B07E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847730D7-2BA6-4DC3-9208-65D34ED1E26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2FCAE7BA-E387-4A45-9B99-38A77159EE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FE2B0CCD-278A-4C54-B92F-155C56CF1C3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F6E0A611-92F7-4215-AA1C-A98A0E2B6B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C6B30C64-5CD9-4D72-A264-A94844A995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2DE71328-B13B-473B-A5D2-C9E0DA914BE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668DA450-F615-449F-BF7D-076DA9CE47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A4BD8C0E-7E4C-4006-83B5-8047718A19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9D9213CB-E897-4A5F-A74F-C7C978EF066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DF5F4007-8581-49BA-94CE-C3588D0189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D2BF670D-BF18-46A0-91D3-8AF5D16608B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4C76446B-ABBA-44EB-BA27-4671D2BEC7A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1DF721AE-71D5-42F0-8DC5-A18822D68E1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0BD04FC2-8EAD-4D7F-AA33-E21F736359D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156C753A-DD47-4A28-9133-F2686DD3A77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88E67536-D923-4F0D-84CC-1A1199426E4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FE641FF1-9A3C-494A-ABEF-3B480B78954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34D49763-2C76-4AAA-B4F8-3C5D934975A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3D9E9522-2DE8-4144-AEBC-C2AFFE1083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630D1224-8EBE-4008-9FF6-B6B1E75B61B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65F856EE-06C1-4AE5-8864-577A43C53A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5E47593C-7A73-43E6-9EAF-CA9F1C30C51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4A03FDFB-E315-4746-920A-59E6C6637E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A6251F2B-C431-43E3-8B66-45C0A23346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3C639741-0E4D-4414-BB2B-CCD599D7EBC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9FD4CF17-F097-45F6-AFCA-54C86C3A02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E6E51910-9CD1-44D4-8BE1-7DD9DBCF41A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0FC1C8F1-9B1C-44F0-B475-CF62CA8849D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7CFBE850-0111-447B-8A41-0C659C632F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051582DD-772A-444E-8EC1-CD7199EE047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052134E3-AD86-4861-A3E9-047A892EF9C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B2AFC509-21D1-4A03-B512-D8A003C9EC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C1946BAF-2B45-4DF0-83A4-54511D8B6DA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5A126DA0-92BD-45E0-9551-DD33DA1AE4F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C5CD6FD4-1707-4473-98B5-AE6B4162B8C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F4131705-6C3F-48E7-9D22-C8D50182F35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CBF97978-F40B-4249-830B-97B30C78390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F537BA98-D415-44E1-B418-C0B593A16FE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84A35183-4639-4F14-9F38-66EA308FCF8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1CE1D89C-83DD-4AA5-A203-42F7575EDB1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7C5FF4E2-3450-4369-8B54-93C8BE1C1D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1709D4D2-1C92-46BF-A33D-4945BFCC2B9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04111155-9BDF-4727-9DCC-D2728F5394B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77476152-EB99-49F7-83C6-3E887F69AB9E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EAD717A4-DE81-4D87-A475-2A9E3AF09EE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0A8BA136-10D0-4D34-A8CB-70938C166CF4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D2C26F2D-8641-4B06-87AD-D27295E14EC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1F599043-7E77-4A2C-BAEF-27DB4A7D2AE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297DA277-B158-4041-8254-5C06D157F6B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9CFAD7D0-606C-41EE-8FF4-DC484DD99FB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45AF8742-3094-44E8-A9C8-335FFFAADE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5319D13E-9505-494D-99B5-4378C490279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102DA035-47A3-4715-B7D3-C63E49AB603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C6234C5F-0BC0-4C36-9FB9-B62D488CF00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FD04CA18-F136-4BAD-B3A8-F04A486989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AA816A12-115F-4689-8E98-BD849ADF8B1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D9BD67A4-8632-48A4-817E-C326A9F6BB6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F19277AA-F094-4B34-B76A-9B6E572DF60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3898EC1C-BDA1-4091-AC6F-49FA6A4ABCC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3CD036C7-3594-4E9B-9990-A9BB1FBD08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9BE3D97A-28DB-4883-A73D-33881B2FD4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A3EA5F54-F78A-4B9A-AF29-401965176D8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3A04E8A1-4723-431D-887D-1A48A853311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161AACF0-F06E-405B-9B2A-D145066D9D9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D66458EE-028B-419B-874C-3DD9F72C75F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B55330E2-A42D-4AD2-BF14-0679C61F2C1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4C822CEB-5E10-4DC5-974E-D73AA96D5C9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7F4A1B27-A762-466F-B6C1-F3C9BA72A54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7D81F063-3A96-482D-AD64-2D0CA2799B2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650F5D23-D2E2-4F27-9934-AE6A2A37741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99E3EC19-B7CB-4667-BEC4-22D0E0AAA58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DF55C88F-3F20-42F1-83B3-21990F076A6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3B04715A-1730-446C-B0DD-75B90EEF8B5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A2B8D846-6161-4F7E-9F82-BFFFC0995E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9241FD90-BD79-4B1B-B0C5-AF1F8572C72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20542434-7028-4060-BF4E-671069A13BB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A2ECE3C9-B33B-456F-81C3-4892711EB8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7FFB5AFA-A0D9-4B5B-9803-B01ED7FF40F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03FA2A29-F5C9-4A49-A5CB-210DAB8E7D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8B19499C-C8B0-45A9-8C47-947C1D983CC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EBC5820F-3631-4114-8247-2F5B78DCD8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61A77009-5698-4FE1-B1A2-77EDCE3E926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A21B8DC3-71CB-4E44-8E6F-E6BEEC3412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7DBC1EED-6AE9-4324-A0F2-AFF07915EC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15C5A056-9738-4789-B481-6B13684FF86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38DC7193-C013-4A34-99B6-9C1F92483D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FF78AD32-952B-45BA-BB25-D67710C7D2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CCBAFC55-6D2C-4EF0-96BF-56F977413B0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EE8E5FE3-F6F7-4093-9E6C-6BCFE81259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9CF9144F-92C5-4FBC-B49E-E84E73EE00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9CBDFA0A-3A7F-422F-9D72-A789CF28A22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7E7DCD64-2386-4589-9F14-D6AFC0C0868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766AAD3A-D8AF-4615-B079-0BBAEEB840A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449D4D0-9B00-4219-80ED-47FB6F6171C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19550741-0AD3-4B44-9C2F-FBDAA18A3232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E97D2E2F-13E1-4E32-AF28-B952B4E43F0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331760B5-13CC-4CC4-8C57-B04BE7ED9D6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42EEC8EB-CA88-43B7-BF84-70EC065FC7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5346F1FC-C428-4E04-BC30-B4EAAFFEBCD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5B7F3DC2-FB04-4926-A04A-2003E751389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3F2BF256-6994-4C81-9E5E-F694E58BD34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8EE0C217-677E-4B48-96EA-2DED39BF064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C42B9403-D0A2-45BF-B5BA-2D40A3E2ED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C730402D-2811-49E4-99FD-A398C94979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75B300C6-21DE-45EC-9B38-CD97BF315FF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F4795181-3822-4A53-86CB-6057854B058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1AC73B7C-67D1-40FE-ADD3-2FF2A1D209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94682D81-D81C-489E-8B33-D5B44EB61A0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C30BFA3D-BF17-4F52-86E1-BF502C871C5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1D2656AD-F9DA-49A4-90F2-90A58C358E0C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9248F410-519F-4EB5-808D-D7097A0FDDE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A89DC753-5597-4263-A75C-55758B9C2EA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6F2CCACC-27C7-44FD-8E90-F1A883874B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0743E812-771C-461F-8D28-F2D1C7A8A1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61D257E9-8C77-4B29-A51C-3119B1978DF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1457A29F-4BC2-4C6A-A594-528796D2A2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9396CC4D-B9C4-4B24-824E-7C31686C075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03555418-4A71-4617-8AFA-8D246A15C11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347ADBF2-4823-43F7-90F9-7F7D1F62AC0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34BE5F24-CEA4-415F-9D47-00FEF4BBE8A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4ADFCA68-83B0-4012-A7CA-81938016467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C665DA15-D5AA-46BE-8B51-46469665B4F7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F4FB86F6-858A-4C2E-AD2C-82570406C7F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C8DF6F9B-BD81-4479-A88C-8E157BC8BE9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E6063880-8844-4461-9300-F9C398105933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11B4275C-00F5-4EA8-8578-9CD278B2B35B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9099AB3E-2FD3-4352-85DA-FCF50459583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3C05CEBE-D9F3-420D-91F5-9F6A6137265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BF7D2399-95BF-400E-976F-D97FA1EB8D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CD9B4915-E205-42CE-93FA-153E19E4CE4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72A4ED4E-E8DC-4D4C-A8AB-74D4CD894B6F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5B9C32F0-B924-49A1-9410-E93E4228A97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02477869-D83D-4C90-8F45-20907EFFFC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78989059-9DA1-44BE-84AF-2CBF0068A59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F9ED10AE-20D5-4F16-87F6-5FA6CC95DE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77F15954-C5C3-40C5-844B-273E1180F3F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0329BCFE-B92A-4F7E-8855-1A72179AF1B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A6BF6DEC-57A5-47D2-AF91-D1E656F549A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8A2316FC-CACD-4FC2-8289-2DF7D5190BC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56F7B1EE-94D2-4104-8B17-1EAA77FAAE03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D2BB0793-F3AC-46CA-A527-74DF12289C6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ABCC6570-AA15-4C19-98FE-0146A5243A7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310EAE0C-1432-4762-86B1-EF178670F6C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A48BDED5-F7AB-4AE7-BD70-C6E317E9330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FF454318-EBDA-47A2-9192-E801DD81330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663C365E-2567-44D2-8774-F2C90D206CA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2F7A333A-45D7-408A-8BC3-99FB68D93C1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F7C705A7-22A1-4870-A64F-ECE1FBDA5C1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4221CED4-CB03-4012-9829-1CB62114ECF6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9E11C27B-CD3D-4207-A7D0-4B50718863D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7913A0A4-125A-4160-876C-3AC02DAC439A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6B3EC4D6-EDF9-46BD-97D5-3063FEE0380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0B4F69A0-37C3-4D22-A6CF-0CCD21D698F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F1DE089B-3A33-4F25-B809-EE945E906A8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4AABC780-FCD9-4362-A0DF-9D7D146A65C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F87E1748-B105-4842-9A8A-5A5A0537953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B6653F1A-75E7-4FEB-B906-19FDA5A6BCA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EEA4B183-5336-446B-A80F-A5074E158674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0E69F05F-57D9-4E74-9813-0B2AF08FEFA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9A699966-FD0A-4E92-9A53-993331F4507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0856779A-221C-4E07-B654-2CD38A6DCE3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30914EFA-E284-41A1-ABAA-CAFA4600092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B90B8DAF-0BF1-4DFC-AA0E-5FBF9D90A6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33947AAF-1DF6-42F6-B947-64304E9787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13B81A38-6454-4E8D-B228-6388FB3000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0A8950C0-C12C-4E49-B380-77AE12B4D59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8F7C4F51-8B32-44A9-B524-5FC65641ECD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E8438ED4-6DA9-46D6-AF76-649F69D2F57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8F7A494B-F47E-4D9A-903D-123E0C1A0E5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013641D8-2EC0-4354-BEEF-25B732E51FB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0AD50AEC-F6F6-4789-9062-2F7AAAAF03A5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A43511BE-BBBA-49F8-8C42-21B1CEA1B3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540AEC2A-2D63-49BD-9EF5-99658E0870E9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A5D7D014-C3FE-4F75-84C4-5943154BB76F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005115CF-2ECE-425F-8042-CFB653E480B0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3C858F5D-36E8-45DD-8C92-36A350789D6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065880EE-7291-4D17-B473-F29F63AF451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3A97D48C-652F-42C4-9345-882DC0E5CA5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85D09231-7DCD-4680-B8ED-4DE481E2FD2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0AE1B2BD-562A-4775-BE5A-A80A07CB03E9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E76E0BF-CCFD-437E-BDEB-4F798B57BD5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2D0BAEAE-BA49-44EE-804E-0195966DC3C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BE55FE90-6E68-46AF-B4CA-074FCA8EAAB0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C71422C1-1B39-4A69-8137-03340B0A4F5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9CA4CFE1-9ADB-432E-BDA1-C68FA17164C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E80F4073-6A68-47D5-940F-1AFCD0EBBE0E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DF2A4868-2033-4B3E-9245-0070C33FC59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BA746A30-C0F7-4482-AC01-804AAE55DCE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04ADF7CF-B1C9-48E7-B524-DD4F5224CEF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8D0681DE-7054-40A9-B029-44260B1BA627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9275F036-B00C-4B5F-89BA-51DEF513D3EB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AE43B3C6-D79E-4517-BA4D-BB4977D9622A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C1E5D100-3C54-40CC-B5F0-67135812A268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E7440D19-43BE-4997-BD57-ACABA8A98236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E16DA2A8-235F-429E-A97B-EAA7B8A40B1D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5FAC2AE0-58A1-4F47-895F-29A04D28F242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EA48DB2C-F5B1-4CE2-A86B-4CBF2841DC21}"/>
            </a:ext>
          </a:extLst>
        </xdr:cNvPr>
        <xdr:cNvSpPr txBox="1"/>
      </xdr:nvSpPr>
      <xdr:spPr>
        <a:xfrm>
          <a:off x="0" y="46863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EEAAE816-A772-49C7-8315-383E016EB20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3B8F1F96-DAC6-4063-9444-023B01991A6D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033AA48D-4316-4EB2-955E-092F22A5413C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200F702F-3C86-44F4-81D6-BDFFFEA8D651}"/>
            </a:ext>
          </a:extLst>
        </xdr:cNvPr>
        <xdr:cNvSpPr txBox="1"/>
      </xdr:nvSpPr>
      <xdr:spPr>
        <a:xfrm>
          <a:off x="0" y="46863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104775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0EC7E6A4-C845-4A3D-AE63-9BF611196761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104775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9EB14067-9DB5-4160-A3EB-98C59D0122F3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104775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AF1418C8-AF5D-4376-8F30-14E24C0AAC2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20</xdr:row>
      <xdr:rowOff>0</xdr:rowOff>
    </xdr:from>
    <xdr:to>
      <xdr:col>2</xdr:col>
      <xdr:colOff>590550</xdr:colOff>
      <xdr:row>21</xdr:row>
      <xdr:rowOff>114300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8313AACA-EC5F-43A6-B91D-66409919AB49}"/>
            </a:ext>
          </a:extLst>
        </xdr:cNvPr>
        <xdr:cNvSpPr>
          <a:spLocks noChangeAspect="1" noChangeArrowheads="1"/>
        </xdr:cNvSpPr>
      </xdr:nvSpPr>
      <xdr:spPr bwMode="auto">
        <a:xfrm>
          <a:off x="209931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5FB31087-3C22-4618-BE18-9282D671690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8B1BC4A9-702A-45B2-8031-969190C787C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7AC73875-0166-40A4-B7F3-C7DED9A81F0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8A35AD57-A400-4FCC-B95A-5A370FF8D0C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11BF2CDD-A411-4805-BF35-6330D3B54A7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E13FF766-3141-4927-84A4-606C7525711B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304800</xdr:colOff>
      <xdr:row>21</xdr:row>
      <xdr:rowOff>114300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A73AAB31-91F5-433C-8C5C-CB20BA69FCEC}"/>
            </a:ext>
          </a:extLst>
        </xdr:cNvPr>
        <xdr:cNvSpPr>
          <a:spLocks noChangeAspect="1" noChangeArrowheads="1"/>
        </xdr:cNvSpPr>
      </xdr:nvSpPr>
      <xdr:spPr bwMode="auto">
        <a:xfrm>
          <a:off x="1813560" y="1118616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992A-8660-4D60-82B3-116BDADB2C6D}">
  <dimension ref="B2:O21"/>
  <sheetViews>
    <sheetView tabSelected="1" zoomScaleNormal="100" workbookViewId="0">
      <selection activeCell="A4" sqref="A4:XFD22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2" spans="2:15" x14ac:dyDescent="0.3">
      <c r="B2" t="s">
        <v>190</v>
      </c>
    </row>
    <row r="3" spans="2:15" ht="15.6" x14ac:dyDescent="0.3">
      <c r="B3" s="8"/>
      <c r="C3" s="8"/>
      <c r="D3" s="8"/>
      <c r="E3" s="8"/>
      <c r="F3" s="8"/>
      <c r="G3" s="8"/>
      <c r="H3" s="8"/>
      <c r="I3" s="8"/>
      <c r="J3" s="8"/>
      <c r="K3" s="8"/>
    </row>
    <row r="4" spans="2:15" x14ac:dyDescent="0.3">
      <c r="B4" t="s">
        <v>14</v>
      </c>
    </row>
    <row r="5" spans="2:15" x14ac:dyDescent="0.3">
      <c r="B5" t="s">
        <v>29</v>
      </c>
    </row>
    <row r="7" spans="2:15" x14ac:dyDescent="0.3">
      <c r="E7" t="s">
        <v>1</v>
      </c>
      <c r="I7" t="s">
        <v>1</v>
      </c>
    </row>
    <row r="8" spans="2:15" x14ac:dyDescent="0.3">
      <c r="B8" t="s">
        <v>28</v>
      </c>
      <c r="C8" t="s">
        <v>11</v>
      </c>
      <c r="D8" t="s">
        <v>12</v>
      </c>
      <c r="E8" t="s">
        <v>15</v>
      </c>
      <c r="F8" t="s">
        <v>16</v>
      </c>
      <c r="G8" t="s">
        <v>5</v>
      </c>
      <c r="H8" t="s">
        <v>13</v>
      </c>
      <c r="I8" t="s">
        <v>15</v>
      </c>
      <c r="J8" t="s">
        <v>16</v>
      </c>
      <c r="K8" t="s">
        <v>5</v>
      </c>
    </row>
    <row r="9" spans="2:15" x14ac:dyDescent="0.3">
      <c r="B9" t="s">
        <v>18</v>
      </c>
      <c r="C9">
        <v>0</v>
      </c>
      <c r="D9">
        <v>0</v>
      </c>
      <c r="E9">
        <v>0</v>
      </c>
      <c r="F9">
        <v>0</v>
      </c>
      <c r="G9">
        <f>SUM(E9:F9)</f>
        <v>0</v>
      </c>
      <c r="H9">
        <v>0</v>
      </c>
      <c r="I9">
        <v>0</v>
      </c>
      <c r="J9">
        <v>0</v>
      </c>
      <c r="K9">
        <f t="shared" ref="K9:K18" si="0">SUM(I9:J9)</f>
        <v>0</v>
      </c>
      <c r="O9" t="s">
        <v>9</v>
      </c>
    </row>
    <row r="10" spans="2:15" x14ac:dyDescent="0.3">
      <c r="B10" t="s">
        <v>19</v>
      </c>
      <c r="C10">
        <v>0</v>
      </c>
      <c r="D10">
        <v>0</v>
      </c>
      <c r="E10">
        <v>0</v>
      </c>
      <c r="F10">
        <v>0</v>
      </c>
      <c r="G10">
        <f t="shared" ref="G10:G18" si="1">SUM(E10:F10)</f>
        <v>0</v>
      </c>
      <c r="H10">
        <v>0</v>
      </c>
      <c r="I10">
        <v>0</v>
      </c>
      <c r="J10">
        <v>0</v>
      </c>
      <c r="K10">
        <f t="shared" si="0"/>
        <v>0</v>
      </c>
      <c r="M10" t="s">
        <v>9</v>
      </c>
    </row>
    <row r="11" spans="2:15" x14ac:dyDescent="0.3">
      <c r="B11" t="s">
        <v>20</v>
      </c>
      <c r="C11">
        <v>236310</v>
      </c>
      <c r="D11">
        <v>557</v>
      </c>
      <c r="E11">
        <v>19</v>
      </c>
      <c r="F11">
        <v>2</v>
      </c>
      <c r="G11">
        <f t="shared" si="1"/>
        <v>21</v>
      </c>
      <c r="H11">
        <v>468</v>
      </c>
      <c r="I11">
        <v>32</v>
      </c>
      <c r="J11">
        <v>4</v>
      </c>
      <c r="K11">
        <f t="shared" si="0"/>
        <v>36</v>
      </c>
      <c r="M11" t="s">
        <v>9</v>
      </c>
    </row>
    <row r="12" spans="2:15" x14ac:dyDescent="0.3">
      <c r="B12" t="s">
        <v>21</v>
      </c>
      <c r="C12">
        <v>1100</v>
      </c>
      <c r="D12">
        <v>12</v>
      </c>
      <c r="E12">
        <v>2</v>
      </c>
      <c r="F12">
        <v>0</v>
      </c>
      <c r="G12">
        <f t="shared" si="1"/>
        <v>2</v>
      </c>
      <c r="H12">
        <v>0</v>
      </c>
      <c r="I12">
        <v>0</v>
      </c>
      <c r="J12">
        <v>0</v>
      </c>
      <c r="K12">
        <f t="shared" si="0"/>
        <v>0</v>
      </c>
      <c r="M12" t="s">
        <v>9</v>
      </c>
      <c r="N12" t="s">
        <v>9</v>
      </c>
    </row>
    <row r="13" spans="2:15" x14ac:dyDescent="0.3">
      <c r="B13" t="s">
        <v>22</v>
      </c>
      <c r="C13">
        <v>11200</v>
      </c>
      <c r="D13">
        <v>0</v>
      </c>
      <c r="E13">
        <v>0</v>
      </c>
      <c r="F13">
        <v>0</v>
      </c>
      <c r="G13">
        <f t="shared" si="1"/>
        <v>0</v>
      </c>
      <c r="H13">
        <v>72</v>
      </c>
      <c r="I13">
        <v>7</v>
      </c>
      <c r="J13">
        <v>0</v>
      </c>
      <c r="K13">
        <f t="shared" si="0"/>
        <v>7</v>
      </c>
      <c r="M13" t="s">
        <v>9</v>
      </c>
    </row>
    <row r="14" spans="2:15" x14ac:dyDescent="0.3">
      <c r="B14" t="s">
        <v>23</v>
      </c>
      <c r="C14">
        <v>0</v>
      </c>
      <c r="D14">
        <v>0</v>
      </c>
      <c r="E14">
        <v>0</v>
      </c>
      <c r="F14">
        <v>0</v>
      </c>
      <c r="G14">
        <f t="shared" si="1"/>
        <v>0</v>
      </c>
      <c r="H14">
        <v>0</v>
      </c>
      <c r="I14">
        <v>0</v>
      </c>
      <c r="J14">
        <v>0</v>
      </c>
      <c r="K14">
        <f t="shared" si="0"/>
        <v>0</v>
      </c>
    </row>
    <row r="15" spans="2:15" x14ac:dyDescent="0.3">
      <c r="B15" t="s">
        <v>24</v>
      </c>
      <c r="C15">
        <v>0</v>
      </c>
      <c r="D15">
        <v>0</v>
      </c>
      <c r="E15">
        <v>0</v>
      </c>
      <c r="F15">
        <v>0</v>
      </c>
      <c r="G15">
        <f t="shared" si="1"/>
        <v>0</v>
      </c>
      <c r="H15">
        <v>0</v>
      </c>
      <c r="I15">
        <v>0</v>
      </c>
      <c r="J15">
        <v>0</v>
      </c>
      <c r="K15">
        <f t="shared" si="0"/>
        <v>0</v>
      </c>
      <c r="L15" t="s">
        <v>9</v>
      </c>
    </row>
    <row r="16" spans="2:15" x14ac:dyDescent="0.3">
      <c r="B16" t="s">
        <v>25</v>
      </c>
      <c r="C16">
        <v>0</v>
      </c>
      <c r="D16">
        <v>0</v>
      </c>
      <c r="E16">
        <v>0</v>
      </c>
      <c r="F16">
        <v>0</v>
      </c>
      <c r="G16">
        <f t="shared" si="1"/>
        <v>0</v>
      </c>
      <c r="H16">
        <v>0</v>
      </c>
      <c r="I16">
        <v>0</v>
      </c>
      <c r="J16">
        <v>0</v>
      </c>
      <c r="K16">
        <f t="shared" si="0"/>
        <v>0</v>
      </c>
    </row>
    <row r="17" spans="2:11" x14ac:dyDescent="0.3">
      <c r="B17" t="s">
        <v>26</v>
      </c>
      <c r="C17">
        <v>24000</v>
      </c>
      <c r="D17">
        <v>35</v>
      </c>
      <c r="E17">
        <v>2</v>
      </c>
      <c r="F17">
        <v>1</v>
      </c>
      <c r="G17">
        <f t="shared" si="1"/>
        <v>3</v>
      </c>
      <c r="H17">
        <v>40</v>
      </c>
      <c r="I17">
        <v>3</v>
      </c>
      <c r="J17">
        <v>2</v>
      </c>
      <c r="K17">
        <f t="shared" si="0"/>
        <v>5</v>
      </c>
    </row>
    <row r="18" spans="2:11" x14ac:dyDescent="0.3">
      <c r="B18" t="s">
        <v>27</v>
      </c>
      <c r="C18">
        <v>9160</v>
      </c>
      <c r="D18">
        <v>5</v>
      </c>
      <c r="E18">
        <v>1</v>
      </c>
      <c r="F18">
        <v>0</v>
      </c>
      <c r="G18">
        <f t="shared" si="1"/>
        <v>1</v>
      </c>
      <c r="H18">
        <v>25</v>
      </c>
      <c r="I18">
        <v>6</v>
      </c>
      <c r="J18">
        <v>0</v>
      </c>
      <c r="K18">
        <f t="shared" si="0"/>
        <v>6</v>
      </c>
    </row>
    <row r="19" spans="2:11" x14ac:dyDescent="0.3">
      <c r="B19" t="s">
        <v>5</v>
      </c>
      <c r="C19">
        <f>+C9+C10+C11+C12+C13+C14+C17+C18</f>
        <v>281770</v>
      </c>
      <c r="D19">
        <f>+D9+D10+D11+D12+D13+D14+D17+D18</f>
        <v>609</v>
      </c>
      <c r="E19">
        <f>SUM(E9:E18)</f>
        <v>24</v>
      </c>
      <c r="F19">
        <f>SUM(F9:F18)</f>
        <v>3</v>
      </c>
      <c r="G19">
        <f>+G9+G10+G11+G12+G13+G14+G17+G18</f>
        <v>27</v>
      </c>
      <c r="H19">
        <f>+H9+H10+H11+H12+H13+H14+H17+H18</f>
        <v>605</v>
      </c>
      <c r="I19">
        <f>SUM(I9:I18)</f>
        <v>48</v>
      </c>
      <c r="J19">
        <f>+J9+J10+J11+J12+J13+J14+J17+J18</f>
        <v>6</v>
      </c>
      <c r="K19">
        <f>+K9+K10+K11+K12+K13+K14+K17+K18</f>
        <v>54</v>
      </c>
    </row>
    <row r="21" spans="2:11" x14ac:dyDescent="0.3">
      <c r="F21" t="s">
        <v>9</v>
      </c>
      <c r="G21" t="s">
        <v>9</v>
      </c>
    </row>
  </sheetData>
  <mergeCells count="1"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4"/>
  <sheetViews>
    <sheetView topLeftCell="A29" zoomScale="79" zoomScaleNormal="75" workbookViewId="0">
      <selection activeCell="C54" sqref="C54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2" ht="15.6" x14ac:dyDescent="0.3">
      <c r="B1" s="2"/>
      <c r="C1" s="2"/>
      <c r="D1" s="2"/>
      <c r="E1" s="2"/>
      <c r="F1" s="2"/>
      <c r="G1" s="2"/>
      <c r="H1" s="2"/>
    </row>
    <row r="2" spans="2:12" ht="15.6" x14ac:dyDescent="0.3">
      <c r="B2" s="8"/>
      <c r="C2" s="8"/>
      <c r="D2" s="8"/>
      <c r="E2" s="8"/>
      <c r="F2" s="8"/>
      <c r="G2" s="8"/>
      <c r="H2" s="8"/>
    </row>
    <row r="3" spans="2:12" x14ac:dyDescent="0.3">
      <c r="B3" t="s">
        <v>190</v>
      </c>
    </row>
    <row r="5" spans="2:12" x14ac:dyDescent="0.3">
      <c r="B5" t="s">
        <v>17</v>
      </c>
    </row>
    <row r="6" spans="2:12" x14ac:dyDescent="0.3">
      <c r="B6" t="s">
        <v>29</v>
      </c>
    </row>
    <row r="7" spans="2:12" ht="10.199999999999999" customHeight="1" x14ac:dyDescent="0.3"/>
    <row r="8" spans="2:12" x14ac:dyDescent="0.3">
      <c r="B8" t="s">
        <v>0</v>
      </c>
      <c r="F8" t="s">
        <v>1</v>
      </c>
    </row>
    <row r="9" spans="2:12" ht="35.4" customHeight="1" x14ac:dyDescent="0.3">
      <c r="B9" t="s">
        <v>28</v>
      </c>
      <c r="C9" t="s">
        <v>2</v>
      </c>
      <c r="D9" t="s">
        <v>3</v>
      </c>
      <c r="E9" t="s">
        <v>4</v>
      </c>
      <c r="F9" t="s">
        <v>15</v>
      </c>
      <c r="G9" t="s">
        <v>16</v>
      </c>
      <c r="H9" t="s">
        <v>5</v>
      </c>
    </row>
    <row r="10" spans="2:12" x14ac:dyDescent="0.3">
      <c r="B10" t="s">
        <v>18</v>
      </c>
      <c r="C10">
        <v>9</v>
      </c>
      <c r="D10">
        <v>1</v>
      </c>
      <c r="E10">
        <v>10</v>
      </c>
      <c r="F10">
        <v>1</v>
      </c>
      <c r="G10">
        <v>0</v>
      </c>
      <c r="H10">
        <v>1</v>
      </c>
    </row>
    <row r="11" spans="2:12" x14ac:dyDescent="0.3">
      <c r="B11" t="s">
        <v>19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2:12" x14ac:dyDescent="0.3">
      <c r="B12" t="s">
        <v>20</v>
      </c>
      <c r="C12">
        <v>350</v>
      </c>
      <c r="D12">
        <v>2</v>
      </c>
      <c r="E12">
        <v>350</v>
      </c>
      <c r="F12">
        <v>2</v>
      </c>
      <c r="G12">
        <v>0</v>
      </c>
      <c r="H12">
        <v>2</v>
      </c>
    </row>
    <row r="13" spans="2:12" x14ac:dyDescent="0.3">
      <c r="B13" t="s">
        <v>21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2:12" x14ac:dyDescent="0.3">
      <c r="B14" t="s">
        <v>22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L14" t="s">
        <v>9</v>
      </c>
    </row>
    <row r="15" spans="2:12" x14ac:dyDescent="0.3">
      <c r="B15" t="s">
        <v>23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K15" t="s">
        <v>9</v>
      </c>
    </row>
    <row r="16" spans="2:12" x14ac:dyDescent="0.3">
      <c r="B16" t="s">
        <v>24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2:14" x14ac:dyDescent="0.3">
      <c r="B17" t="s">
        <v>25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2:14" x14ac:dyDescent="0.3">
      <c r="B18" t="s">
        <v>26</v>
      </c>
      <c r="C18">
        <v>1845</v>
      </c>
      <c r="D18">
        <v>23</v>
      </c>
      <c r="E18">
        <v>1845</v>
      </c>
      <c r="F18">
        <v>21</v>
      </c>
      <c r="G18">
        <v>2</v>
      </c>
      <c r="H18">
        <v>23</v>
      </c>
    </row>
    <row r="19" spans="2:14" x14ac:dyDescent="0.3">
      <c r="B19" t="s">
        <v>27</v>
      </c>
      <c r="C19">
        <v>60</v>
      </c>
      <c r="D19">
        <v>6</v>
      </c>
      <c r="E19">
        <v>160</v>
      </c>
      <c r="F19">
        <v>6</v>
      </c>
      <c r="G19">
        <v>0</v>
      </c>
      <c r="H19">
        <v>6</v>
      </c>
    </row>
    <row r="20" spans="2:14" x14ac:dyDescent="0.3">
      <c r="B20" t="s">
        <v>5</v>
      </c>
      <c r="C20">
        <f t="shared" ref="C20:H20" si="0">+C10+C11+C12+C13+C14+C15+C18+C19</f>
        <v>2264</v>
      </c>
      <c r="D20">
        <f t="shared" si="0"/>
        <v>32</v>
      </c>
      <c r="E20">
        <f t="shared" si="0"/>
        <v>2365</v>
      </c>
      <c r="F20">
        <f t="shared" si="0"/>
        <v>30</v>
      </c>
      <c r="G20">
        <f t="shared" si="0"/>
        <v>2</v>
      </c>
      <c r="H20">
        <f t="shared" si="0"/>
        <v>32</v>
      </c>
    </row>
    <row r="22" spans="2:14" x14ac:dyDescent="0.3">
      <c r="B22" t="s">
        <v>6</v>
      </c>
      <c r="E22" t="s">
        <v>1</v>
      </c>
    </row>
    <row r="23" spans="2:14" ht="40.200000000000003" customHeight="1" x14ac:dyDescent="0.3">
      <c r="B23" t="s">
        <v>28</v>
      </c>
      <c r="C23" t="s">
        <v>7</v>
      </c>
      <c r="D23" t="s">
        <v>8</v>
      </c>
      <c r="E23" t="s">
        <v>15</v>
      </c>
      <c r="F23" t="s">
        <v>16</v>
      </c>
      <c r="G23" t="s">
        <v>5</v>
      </c>
    </row>
    <row r="24" spans="2:14" x14ac:dyDescent="0.3">
      <c r="B24" t="s">
        <v>18</v>
      </c>
      <c r="C24">
        <v>0</v>
      </c>
      <c r="D24">
        <v>0</v>
      </c>
      <c r="E24">
        <v>0</v>
      </c>
      <c r="F24">
        <v>0</v>
      </c>
      <c r="G24">
        <f t="shared" ref="G24:G33" si="1">SUM(E24:F24)</f>
        <v>0</v>
      </c>
    </row>
    <row r="25" spans="2:14" x14ac:dyDescent="0.3">
      <c r="B25" t="s">
        <v>19</v>
      </c>
      <c r="C25">
        <v>0</v>
      </c>
      <c r="D25">
        <v>0</v>
      </c>
      <c r="E25">
        <v>0</v>
      </c>
      <c r="F25">
        <v>0</v>
      </c>
      <c r="G25">
        <f t="shared" si="1"/>
        <v>0</v>
      </c>
    </row>
    <row r="26" spans="2:14" x14ac:dyDescent="0.3">
      <c r="B26" t="s">
        <v>20</v>
      </c>
      <c r="C26">
        <v>0</v>
      </c>
      <c r="D26">
        <v>0</v>
      </c>
      <c r="E26">
        <v>0</v>
      </c>
      <c r="F26">
        <v>0</v>
      </c>
      <c r="G26">
        <f t="shared" si="1"/>
        <v>0</v>
      </c>
      <c r="L26" t="s">
        <v>9</v>
      </c>
    </row>
    <row r="27" spans="2:14" x14ac:dyDescent="0.3">
      <c r="B27" t="s">
        <v>21</v>
      </c>
      <c r="C27">
        <v>0</v>
      </c>
      <c r="D27">
        <v>0</v>
      </c>
      <c r="E27">
        <v>0</v>
      </c>
      <c r="F27">
        <v>0</v>
      </c>
      <c r="G27">
        <f t="shared" si="1"/>
        <v>0</v>
      </c>
      <c r="K27" t="s">
        <v>9</v>
      </c>
    </row>
    <row r="28" spans="2:14" x14ac:dyDescent="0.3">
      <c r="B28" t="s">
        <v>22</v>
      </c>
      <c r="C28">
        <v>4</v>
      </c>
      <c r="D28">
        <v>75</v>
      </c>
      <c r="E28">
        <v>4</v>
      </c>
      <c r="F28">
        <v>0</v>
      </c>
      <c r="G28">
        <f t="shared" si="1"/>
        <v>4</v>
      </c>
      <c r="M28" t="s">
        <v>9</v>
      </c>
      <c r="N28" t="s">
        <v>9</v>
      </c>
    </row>
    <row r="29" spans="2:14" x14ac:dyDescent="0.3">
      <c r="B29" t="s">
        <v>23</v>
      </c>
      <c r="C29">
        <v>0</v>
      </c>
      <c r="D29">
        <v>0</v>
      </c>
      <c r="E29">
        <v>0</v>
      </c>
      <c r="F29">
        <v>0</v>
      </c>
      <c r="G29">
        <f t="shared" si="1"/>
        <v>0</v>
      </c>
      <c r="L29" t="s">
        <v>9</v>
      </c>
    </row>
    <row r="30" spans="2:14" x14ac:dyDescent="0.3">
      <c r="B30" t="s">
        <v>24</v>
      </c>
      <c r="C30">
        <v>0</v>
      </c>
      <c r="D30">
        <v>0</v>
      </c>
      <c r="E30">
        <v>0</v>
      </c>
      <c r="F30">
        <v>0</v>
      </c>
      <c r="G30">
        <f t="shared" ref="G30:G31" si="2">SUM(E30:F30)</f>
        <v>0</v>
      </c>
      <c r="K30" t="s">
        <v>9</v>
      </c>
    </row>
    <row r="31" spans="2:14" x14ac:dyDescent="0.3">
      <c r="B31" t="s">
        <v>25</v>
      </c>
      <c r="C31">
        <v>0</v>
      </c>
      <c r="D31">
        <v>0</v>
      </c>
      <c r="E31">
        <v>0</v>
      </c>
      <c r="F31">
        <v>0</v>
      </c>
      <c r="G31">
        <f t="shared" si="2"/>
        <v>0</v>
      </c>
    </row>
    <row r="32" spans="2:14" x14ac:dyDescent="0.3">
      <c r="B32" t="s">
        <v>26</v>
      </c>
      <c r="C32">
        <v>0</v>
      </c>
      <c r="D32">
        <v>0</v>
      </c>
      <c r="E32">
        <v>0</v>
      </c>
      <c r="F32">
        <v>0</v>
      </c>
      <c r="G32">
        <f t="shared" si="1"/>
        <v>0</v>
      </c>
    </row>
    <row r="33" spans="2:13" x14ac:dyDescent="0.3">
      <c r="B33" t="s">
        <v>27</v>
      </c>
      <c r="C33">
        <v>0</v>
      </c>
      <c r="D33">
        <v>0</v>
      </c>
      <c r="E33">
        <v>0</v>
      </c>
      <c r="F33">
        <v>0</v>
      </c>
      <c r="G33">
        <f t="shared" si="1"/>
        <v>0</v>
      </c>
      <c r="L33" t="s">
        <v>9</v>
      </c>
    </row>
    <row r="34" spans="2:13" x14ac:dyDescent="0.3">
      <c r="B34" t="s">
        <v>5</v>
      </c>
      <c r="C34">
        <f>+C24+C25+C26+C27+C28+C29+C32+C33</f>
        <v>4</v>
      </c>
      <c r="D34">
        <f>+D24+D25+D26+D27+D28+D29+D32+D33</f>
        <v>75</v>
      </c>
      <c r="E34">
        <f>+E24+E25+E26+E27+E28+E29+E32+E33</f>
        <v>4</v>
      </c>
      <c r="F34">
        <f>SUM(F24:F33)</f>
        <v>0</v>
      </c>
      <c r="G34">
        <f t="shared" ref="G34" si="3">SUM(E34:F34)</f>
        <v>4</v>
      </c>
      <c r="K34" t="s">
        <v>9</v>
      </c>
    </row>
    <row r="36" spans="2:13" x14ac:dyDescent="0.3">
      <c r="B36" t="s">
        <v>10</v>
      </c>
      <c r="E36" t="s">
        <v>1</v>
      </c>
    </row>
    <row r="37" spans="2:13" x14ac:dyDescent="0.3">
      <c r="B37" t="s">
        <v>28</v>
      </c>
      <c r="C37" t="s">
        <v>7</v>
      </c>
      <c r="D37" t="s">
        <v>8</v>
      </c>
      <c r="E37" t="s">
        <v>15</v>
      </c>
      <c r="F37" t="s">
        <v>16</v>
      </c>
      <c r="G37" t="s">
        <v>5</v>
      </c>
    </row>
    <row r="38" spans="2:13" x14ac:dyDescent="0.3">
      <c r="B38" t="s">
        <v>18</v>
      </c>
      <c r="C38">
        <v>39</v>
      </c>
      <c r="D38">
        <v>872</v>
      </c>
      <c r="E38">
        <v>37</v>
      </c>
      <c r="F38">
        <v>2</v>
      </c>
      <c r="G38">
        <f t="shared" ref="G38:G47" si="4">SUM(E38:F38)</f>
        <v>39</v>
      </c>
    </row>
    <row r="39" spans="2:13" x14ac:dyDescent="0.3">
      <c r="B39" t="s">
        <v>19</v>
      </c>
      <c r="C39">
        <v>0</v>
      </c>
      <c r="D39">
        <v>0</v>
      </c>
      <c r="E39">
        <v>0</v>
      </c>
      <c r="F39">
        <v>0</v>
      </c>
      <c r="G39">
        <f t="shared" si="4"/>
        <v>0</v>
      </c>
    </row>
    <row r="40" spans="2:13" x14ac:dyDescent="0.3">
      <c r="B40" t="s">
        <v>20</v>
      </c>
      <c r="C40">
        <v>163</v>
      </c>
      <c r="D40">
        <v>8049</v>
      </c>
      <c r="E40">
        <v>145</v>
      </c>
      <c r="F40">
        <v>18</v>
      </c>
      <c r="G40">
        <f t="shared" si="4"/>
        <v>163</v>
      </c>
      <c r="K40" t="s">
        <v>9</v>
      </c>
    </row>
    <row r="41" spans="2:13" x14ac:dyDescent="0.3">
      <c r="B41" t="s">
        <v>21</v>
      </c>
      <c r="C41">
        <v>88</v>
      </c>
      <c r="D41">
        <v>2293</v>
      </c>
      <c r="E41">
        <v>73</v>
      </c>
      <c r="F41">
        <v>15</v>
      </c>
      <c r="G41">
        <f t="shared" si="4"/>
        <v>88</v>
      </c>
    </row>
    <row r="42" spans="2:13" x14ac:dyDescent="0.3">
      <c r="B42" t="s">
        <v>22</v>
      </c>
      <c r="C42">
        <v>54</v>
      </c>
      <c r="D42">
        <v>1186</v>
      </c>
      <c r="E42">
        <v>49</v>
      </c>
      <c r="F42">
        <v>5</v>
      </c>
      <c r="G42">
        <f t="shared" si="4"/>
        <v>54</v>
      </c>
      <c r="J42" t="s">
        <v>9</v>
      </c>
    </row>
    <row r="43" spans="2:13" x14ac:dyDescent="0.3">
      <c r="B43" t="s">
        <v>23</v>
      </c>
      <c r="C43">
        <v>0</v>
      </c>
      <c r="D43">
        <v>0</v>
      </c>
      <c r="E43">
        <v>0</v>
      </c>
      <c r="F43">
        <v>0</v>
      </c>
      <c r="G43">
        <f t="shared" si="4"/>
        <v>0</v>
      </c>
      <c r="K43" t="s">
        <v>9</v>
      </c>
      <c r="L43" t="s">
        <v>9</v>
      </c>
    </row>
    <row r="44" spans="2:13" x14ac:dyDescent="0.3">
      <c r="B44" t="s">
        <v>24</v>
      </c>
      <c r="C44">
        <v>35</v>
      </c>
      <c r="D44">
        <v>741</v>
      </c>
      <c r="E44">
        <v>35</v>
      </c>
      <c r="F44">
        <v>0</v>
      </c>
      <c r="G44">
        <f t="shared" ref="G44:G45" si="5">SUM(E44:F44)</f>
        <v>35</v>
      </c>
      <c r="M44" t="s">
        <v>9</v>
      </c>
    </row>
    <row r="45" spans="2:13" x14ac:dyDescent="0.3">
      <c r="B45" t="s">
        <v>25</v>
      </c>
      <c r="C45">
        <v>135</v>
      </c>
      <c r="D45">
        <v>3486</v>
      </c>
      <c r="E45">
        <v>122</v>
      </c>
      <c r="F45">
        <v>13</v>
      </c>
      <c r="G45">
        <f t="shared" si="5"/>
        <v>135</v>
      </c>
    </row>
    <row r="46" spans="2:13" x14ac:dyDescent="0.3">
      <c r="B46" t="s">
        <v>26</v>
      </c>
      <c r="C46">
        <v>76</v>
      </c>
      <c r="D46">
        <v>7185</v>
      </c>
      <c r="E46">
        <v>71</v>
      </c>
      <c r="F46">
        <v>5</v>
      </c>
      <c r="G46">
        <f t="shared" si="4"/>
        <v>76</v>
      </c>
      <c r="K46" t="s">
        <v>9</v>
      </c>
    </row>
    <row r="47" spans="2:13" x14ac:dyDescent="0.3">
      <c r="B47" t="s">
        <v>27</v>
      </c>
      <c r="C47">
        <v>105</v>
      </c>
      <c r="D47">
        <v>4871</v>
      </c>
      <c r="E47">
        <v>97</v>
      </c>
      <c r="F47">
        <v>8</v>
      </c>
      <c r="G47">
        <f t="shared" si="4"/>
        <v>105</v>
      </c>
    </row>
    <row r="48" spans="2:13" x14ac:dyDescent="0.3">
      <c r="B48" t="s">
        <v>5</v>
      </c>
      <c r="C48">
        <f>+C38+C39+C40+C41+C42+C43+C46+C47</f>
        <v>525</v>
      </c>
      <c r="D48">
        <f>SUM(D38:D47)</f>
        <v>28683</v>
      </c>
      <c r="E48">
        <f>+E38+E39+E40+E41+E42+E43+E46+E47</f>
        <v>472</v>
      </c>
      <c r="F48">
        <f>+F38+F39+F40+F41+F42+F43+F46+F47</f>
        <v>53</v>
      </c>
      <c r="G48">
        <f t="shared" ref="G48" si="6">+G38+G39+G40+G41+G42+G43+G46+G47</f>
        <v>525</v>
      </c>
    </row>
    <row r="49" spans="2:11" ht="15.6" x14ac:dyDescent="0.3">
      <c r="B49" s="2"/>
      <c r="C49" s="2"/>
      <c r="D49" s="2"/>
      <c r="E49" s="2"/>
      <c r="F49" s="2"/>
      <c r="G49" s="2"/>
      <c r="H49" s="2"/>
      <c r="K49" t="s">
        <v>9</v>
      </c>
    </row>
    <row r="50" spans="2:11" ht="15.6" x14ac:dyDescent="0.3">
      <c r="B50" s="2"/>
      <c r="C50" s="2"/>
      <c r="D50" s="2"/>
      <c r="E50" s="2"/>
      <c r="F50" s="2"/>
      <c r="G50" s="2"/>
      <c r="H50" s="2"/>
    </row>
    <row r="51" spans="2:11" ht="15.6" x14ac:dyDescent="0.3">
      <c r="B51" s="2"/>
      <c r="C51" s="2"/>
      <c r="D51" s="2"/>
      <c r="E51" s="2"/>
      <c r="F51" s="2"/>
      <c r="G51" s="2"/>
      <c r="H51" s="2"/>
    </row>
    <row r="52" spans="2:11" ht="15.6" x14ac:dyDescent="0.3">
      <c r="B52" s="2"/>
      <c r="C52" s="2"/>
      <c r="D52" s="2"/>
      <c r="E52" s="2"/>
      <c r="F52" s="2"/>
      <c r="G52" s="2"/>
      <c r="H52" s="2"/>
    </row>
    <row r="53" spans="2:11" ht="15.6" x14ac:dyDescent="0.3">
      <c r="B53" s="2"/>
      <c r="C53" s="2"/>
      <c r="D53" s="2"/>
      <c r="E53" s="2"/>
      <c r="F53" s="2"/>
      <c r="G53" s="2"/>
      <c r="H53" s="2"/>
    </row>
    <row r="54" spans="2:11" ht="15.6" x14ac:dyDescent="0.3">
      <c r="B54" s="2"/>
      <c r="C54" s="2"/>
      <c r="D54" s="2"/>
      <c r="E54" s="2"/>
      <c r="F54" s="2"/>
      <c r="G54" s="2"/>
      <c r="H54" s="2"/>
    </row>
  </sheetData>
  <mergeCells count="1">
    <mergeCell ref="B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32C66-A212-4D88-9A5B-1CAB73B636A4}">
  <dimension ref="B2:R38"/>
  <sheetViews>
    <sheetView topLeftCell="A4" zoomScale="103" zoomScaleNormal="100" workbookViewId="0">
      <selection activeCell="A5" sqref="A5:XFD20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0.109375" customWidth="1"/>
    <col min="10" max="10" width="10.21875" customWidth="1"/>
    <col min="11" max="11" width="11.33203125" customWidth="1"/>
    <col min="12" max="12" width="12.5546875" customWidth="1"/>
    <col min="13" max="13" width="13.5546875" customWidth="1"/>
    <col min="14" max="14" width="12.109375" customWidth="1"/>
    <col min="18" max="18" width="14.21875" customWidth="1"/>
  </cols>
  <sheetData>
    <row r="2" spans="2:18" x14ac:dyDescent="0.3">
      <c r="B2" t="s">
        <v>190</v>
      </c>
    </row>
    <row r="5" spans="2:18" ht="28.95" customHeight="1" x14ac:dyDescent="0.3">
      <c r="B5" t="s">
        <v>30</v>
      </c>
    </row>
    <row r="6" spans="2:18" ht="45.6" customHeight="1" x14ac:dyDescent="0.3">
      <c r="B6" t="s">
        <v>153</v>
      </c>
      <c r="C6" t="s">
        <v>32</v>
      </c>
      <c r="F6" t="s">
        <v>33</v>
      </c>
      <c r="I6" t="s">
        <v>34</v>
      </c>
      <c r="R6" t="s">
        <v>35</v>
      </c>
    </row>
    <row r="7" spans="2:18" ht="32.4" customHeight="1" x14ac:dyDescent="0.3">
      <c r="C7" t="s">
        <v>36</v>
      </c>
      <c r="D7" t="s">
        <v>37</v>
      </c>
      <c r="E7" t="s">
        <v>38</v>
      </c>
      <c r="F7" t="s">
        <v>36</v>
      </c>
      <c r="G7" t="s">
        <v>37</v>
      </c>
      <c r="H7" t="s">
        <v>38</v>
      </c>
      <c r="I7" t="s">
        <v>39</v>
      </c>
      <c r="J7" t="s">
        <v>40</v>
      </c>
      <c r="K7" t="s">
        <v>41</v>
      </c>
      <c r="L7" t="s">
        <v>42</v>
      </c>
      <c r="M7" t="s">
        <v>43</v>
      </c>
      <c r="N7" t="s">
        <v>44</v>
      </c>
      <c r="O7" t="s">
        <v>45</v>
      </c>
      <c r="P7" t="s">
        <v>46</v>
      </c>
      <c r="Q7" t="s">
        <v>47</v>
      </c>
    </row>
    <row r="8" spans="2:18" x14ac:dyDescent="0.3">
      <c r="B8" t="s">
        <v>76</v>
      </c>
      <c r="C8">
        <v>34204</v>
      </c>
      <c r="D8">
        <v>55750</v>
      </c>
      <c r="E8">
        <f>C8+D8</f>
        <v>89954</v>
      </c>
      <c r="F8">
        <v>22283.599999999999</v>
      </c>
      <c r="G8">
        <v>56876.71</v>
      </c>
      <c r="H8">
        <f>SUM(F8:G8)</f>
        <v>79160.31</v>
      </c>
      <c r="I8">
        <v>0</v>
      </c>
      <c r="J8">
        <v>0</v>
      </c>
      <c r="K8">
        <v>5587</v>
      </c>
      <c r="L8">
        <v>15048</v>
      </c>
      <c r="M8">
        <v>25001</v>
      </c>
      <c r="N8">
        <v>14866</v>
      </c>
      <c r="R8">
        <f>I8+J8+K8+L8+M8+N8+O8+P8+Q8</f>
        <v>60502</v>
      </c>
    </row>
    <row r="9" spans="2:18" x14ac:dyDescent="0.3">
      <c r="B9" t="s">
        <v>77</v>
      </c>
      <c r="C9">
        <v>90</v>
      </c>
      <c r="D9">
        <v>23807.75</v>
      </c>
      <c r="E9">
        <f>SUM(C9:D9)</f>
        <v>23897.75</v>
      </c>
      <c r="F9">
        <v>40</v>
      </c>
      <c r="G9">
        <v>22334.45</v>
      </c>
      <c r="H9">
        <f>SUM(F9:G9)</f>
        <v>22374.45</v>
      </c>
      <c r="I9">
        <v>0</v>
      </c>
      <c r="J9">
        <v>125.83</v>
      </c>
      <c r="K9">
        <v>853.25</v>
      </c>
      <c r="L9">
        <v>5638.96</v>
      </c>
      <c r="M9">
        <v>26422</v>
      </c>
      <c r="N9">
        <v>0</v>
      </c>
      <c r="R9">
        <f>I9+J9+K9+L9+M9+N9+O9+P9+Q9</f>
        <v>33040.04</v>
      </c>
    </row>
    <row r="10" spans="2:18" x14ac:dyDescent="0.3">
      <c r="B10" t="s">
        <v>78</v>
      </c>
      <c r="C10">
        <v>150.13999999999999</v>
      </c>
      <c r="D10">
        <v>3956.34</v>
      </c>
      <c r="E10">
        <f>SUM(C10:D10)</f>
        <v>4106.4800000000005</v>
      </c>
      <c r="F10">
        <v>113.26</v>
      </c>
      <c r="G10">
        <v>2737.95</v>
      </c>
      <c r="H10">
        <f>SUM(F10:G10)</f>
        <v>2851.21</v>
      </c>
      <c r="I10">
        <v>0</v>
      </c>
      <c r="J10">
        <v>70.69</v>
      </c>
      <c r="K10">
        <v>224.95</v>
      </c>
      <c r="L10">
        <v>771.63</v>
      </c>
      <c r="M10">
        <v>475.92</v>
      </c>
      <c r="N10">
        <v>502.54</v>
      </c>
      <c r="R10">
        <f>I10+J10+K10+L10+M10+N10+O10+P10+Q10</f>
        <v>2045.73</v>
      </c>
    </row>
    <row r="11" spans="2:18" x14ac:dyDescent="0.3">
      <c r="B11" t="s">
        <v>154</v>
      </c>
      <c r="C11">
        <v>2292</v>
      </c>
      <c r="D11">
        <v>0</v>
      </c>
      <c r="E11">
        <f>SUM(C11:D11)</f>
        <v>2292</v>
      </c>
      <c r="F11">
        <v>2785.16</v>
      </c>
      <c r="G11">
        <v>0</v>
      </c>
      <c r="H11">
        <f>SUM(F11:G11)</f>
        <v>2785.16</v>
      </c>
      <c r="I11">
        <v>0</v>
      </c>
      <c r="J11">
        <v>0</v>
      </c>
      <c r="K11">
        <v>0</v>
      </c>
      <c r="L11">
        <v>0</v>
      </c>
      <c r="M11">
        <v>2249.31</v>
      </c>
      <c r="N11">
        <v>557.03</v>
      </c>
      <c r="R11">
        <f>Q11+P11+O11+N11+M11+L11+K11+J11+I11</f>
        <v>2806.34</v>
      </c>
    </row>
    <row r="12" spans="2:18" x14ac:dyDescent="0.3">
      <c r="B12" t="s">
        <v>79</v>
      </c>
      <c r="C12">
        <v>1741.64</v>
      </c>
      <c r="D12">
        <v>34967.360000000001</v>
      </c>
      <c r="E12">
        <v>36709</v>
      </c>
      <c r="F12">
        <v>609.57000000000005</v>
      </c>
      <c r="G12">
        <v>24944.3</v>
      </c>
      <c r="H12">
        <v>25553.88</v>
      </c>
      <c r="I12">
        <v>89.62</v>
      </c>
      <c r="J12">
        <v>622.54</v>
      </c>
      <c r="K12">
        <v>2470.33</v>
      </c>
      <c r="L12">
        <v>15312.57</v>
      </c>
      <c r="M12">
        <v>5288.26</v>
      </c>
      <c r="N12">
        <v>1483.33</v>
      </c>
      <c r="R12">
        <f t="shared" ref="R12:R17" si="0">I12+J12+K12+L12+M12+N12+O12+P12+Q12</f>
        <v>25266.65</v>
      </c>
    </row>
    <row r="13" spans="2:18" x14ac:dyDescent="0.3">
      <c r="B13" t="s">
        <v>80</v>
      </c>
      <c r="C13">
        <v>7010</v>
      </c>
      <c r="D13">
        <v>61766.32</v>
      </c>
      <c r="E13">
        <f>SUM(C13:D13)</f>
        <v>68776.320000000007</v>
      </c>
      <c r="F13">
        <v>2804</v>
      </c>
      <c r="G13">
        <v>62696</v>
      </c>
      <c r="H13">
        <f>SUM(F13:G13)</f>
        <v>65500</v>
      </c>
      <c r="I13">
        <v>0</v>
      </c>
      <c r="J13">
        <v>866.4</v>
      </c>
      <c r="K13">
        <v>6536.87</v>
      </c>
      <c r="L13">
        <v>18719.93</v>
      </c>
      <c r="M13">
        <v>15765.67</v>
      </c>
      <c r="N13">
        <v>12911.59</v>
      </c>
      <c r="R13">
        <f t="shared" si="0"/>
        <v>54800.460000000006</v>
      </c>
    </row>
    <row r="14" spans="2:18" x14ac:dyDescent="0.3">
      <c r="B14" t="s">
        <v>81</v>
      </c>
      <c r="C14">
        <v>21600</v>
      </c>
      <c r="D14">
        <v>222652</v>
      </c>
      <c r="E14">
        <f>SUM(C14:D14)</f>
        <v>244252</v>
      </c>
      <c r="F14">
        <v>8245.9</v>
      </c>
      <c r="G14">
        <v>158826.13</v>
      </c>
      <c r="H14">
        <f>SUM(F14:G14)</f>
        <v>167072.03</v>
      </c>
      <c r="I14">
        <v>943.85</v>
      </c>
      <c r="J14">
        <v>2602.38</v>
      </c>
      <c r="K14">
        <v>10911.61</v>
      </c>
      <c r="L14">
        <v>26501.68</v>
      </c>
      <c r="M14">
        <v>41141.26</v>
      </c>
      <c r="N14">
        <v>24185.48</v>
      </c>
      <c r="R14">
        <f t="shared" si="0"/>
        <v>106286.26</v>
      </c>
    </row>
    <row r="15" spans="2:18" x14ac:dyDescent="0.3">
      <c r="B15" t="s">
        <v>82</v>
      </c>
      <c r="C15">
        <v>35572</v>
      </c>
      <c r="D15">
        <v>15003</v>
      </c>
      <c r="E15">
        <f>SUM(C15:D15)</f>
        <v>50575</v>
      </c>
      <c r="F15">
        <v>14228.8</v>
      </c>
      <c r="G15">
        <v>12385.17</v>
      </c>
      <c r="H15">
        <f>SUM(F15:G15)</f>
        <v>26613.97</v>
      </c>
      <c r="I15">
        <v>0</v>
      </c>
      <c r="J15">
        <v>0</v>
      </c>
      <c r="K15">
        <v>2950.74</v>
      </c>
      <c r="L15">
        <v>9350.6</v>
      </c>
      <c r="M15">
        <v>5400.8</v>
      </c>
      <c r="N15">
        <v>5023.8</v>
      </c>
      <c r="R15">
        <f t="shared" si="0"/>
        <v>22725.94</v>
      </c>
    </row>
    <row r="16" spans="2:18" ht="19.2" customHeight="1" x14ac:dyDescent="0.3">
      <c r="B16" t="s">
        <v>155</v>
      </c>
      <c r="C16">
        <v>32450</v>
      </c>
      <c r="D16">
        <v>0</v>
      </c>
      <c r="E16">
        <f>SUM(C16:D16)</f>
        <v>32450</v>
      </c>
      <c r="F16">
        <v>45202</v>
      </c>
      <c r="G16">
        <v>0</v>
      </c>
      <c r="H16">
        <v>45202</v>
      </c>
      <c r="I16">
        <v>0</v>
      </c>
      <c r="J16">
        <v>0</v>
      </c>
      <c r="K16">
        <v>0</v>
      </c>
      <c r="L16">
        <v>0</v>
      </c>
      <c r="M16">
        <v>35344</v>
      </c>
      <c r="N16">
        <v>7040.12</v>
      </c>
      <c r="R16">
        <f t="shared" si="0"/>
        <v>42384.12</v>
      </c>
    </row>
    <row r="17" spans="2:18" x14ac:dyDescent="0.3">
      <c r="B17" t="s">
        <v>83</v>
      </c>
      <c r="C17">
        <v>25000</v>
      </c>
      <c r="D17">
        <v>133555</v>
      </c>
      <c r="E17">
        <f>SUM(C17:D17)</f>
        <v>158555</v>
      </c>
      <c r="F17">
        <v>10000</v>
      </c>
      <c r="G17">
        <v>130000</v>
      </c>
      <c r="H17">
        <f>SUM(F17:G17)</f>
        <v>140000</v>
      </c>
      <c r="I17">
        <v>0</v>
      </c>
      <c r="J17">
        <v>0</v>
      </c>
      <c r="K17">
        <v>5016.01</v>
      </c>
      <c r="L17">
        <v>17259.73</v>
      </c>
      <c r="M17">
        <v>28518.15</v>
      </c>
      <c r="N17">
        <v>23086.83</v>
      </c>
      <c r="R17">
        <f t="shared" si="0"/>
        <v>73880.72</v>
      </c>
    </row>
    <row r="18" spans="2:18" ht="24" customHeight="1" x14ac:dyDescent="0.3">
      <c r="B18" t="s">
        <v>5</v>
      </c>
      <c r="C18">
        <f>SUM(C8:C17)</f>
        <v>160109.78</v>
      </c>
      <c r="D18">
        <f>SUM(D8:D17)</f>
        <v>551457.77</v>
      </c>
      <c r="E18">
        <f t="shared" ref="E18" si="1">C18+D18</f>
        <v>711567.55</v>
      </c>
      <c r="F18">
        <f t="shared" ref="F18:I18" si="2">SUM(F8:F17)</f>
        <v>106312.29</v>
      </c>
      <c r="G18">
        <f t="shared" si="2"/>
        <v>470800.71</v>
      </c>
      <c r="H18">
        <f t="shared" si="2"/>
        <v>577113.01</v>
      </c>
      <c r="I18">
        <f t="shared" si="2"/>
        <v>1033.47</v>
      </c>
      <c r="J18">
        <f>SUM(J8:J17)</f>
        <v>4287.84</v>
      </c>
      <c r="K18">
        <f>SUM(K8:K17)</f>
        <v>34550.76</v>
      </c>
      <c r="L18">
        <f>SUM(L8:L17)</f>
        <v>108603.1</v>
      </c>
      <c r="M18">
        <f>SUM(M8:M17)</f>
        <v>185606.37000000002</v>
      </c>
      <c r="N18">
        <f>SUM(N8:N17)</f>
        <v>89656.72</v>
      </c>
      <c r="R18">
        <f>Q18+P18+O18+N18+M18+L18+K18+J18+I18</f>
        <v>423738.26000000007</v>
      </c>
    </row>
    <row r="38" spans="2:6" ht="15.6" x14ac:dyDescent="0.3">
      <c r="B38" s="9"/>
      <c r="C38" s="9"/>
      <c r="E38" s="9"/>
      <c r="F38" s="9"/>
    </row>
  </sheetData>
  <mergeCells count="2">
    <mergeCell ref="B38:C38"/>
    <mergeCell ref="E38:F38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D48C-A3BD-46CA-BF82-A84D87925736}">
  <dimension ref="B6:I31"/>
  <sheetViews>
    <sheetView topLeftCell="B5" zoomScale="94" zoomScaleNormal="100" workbookViewId="0">
      <selection activeCell="B7" sqref="A7:XFD24"/>
    </sheetView>
  </sheetViews>
  <sheetFormatPr baseColWidth="10" defaultColWidth="8.88671875" defaultRowHeight="14.4" x14ac:dyDescent="0.3"/>
  <cols>
    <col min="2" max="2" width="11.21875" customWidth="1"/>
    <col min="3" max="3" width="43.88671875" customWidth="1"/>
    <col min="4" max="4" width="17.109375" customWidth="1"/>
    <col min="5" max="5" width="14.109375" customWidth="1"/>
    <col min="6" max="6" width="14.33203125" customWidth="1"/>
    <col min="7" max="7" width="12.88671875" customWidth="1"/>
    <col min="8" max="8" width="14.33203125" customWidth="1"/>
    <col min="9" max="9" width="15.44140625" customWidth="1"/>
    <col min="10" max="10" width="16" customWidth="1"/>
  </cols>
  <sheetData>
    <row r="6" spans="2:9" x14ac:dyDescent="0.3">
      <c r="B6" t="s">
        <v>190</v>
      </c>
    </row>
    <row r="7" spans="2:9" x14ac:dyDescent="0.3">
      <c r="B7" t="s">
        <v>52</v>
      </c>
    </row>
    <row r="8" spans="2:9" x14ac:dyDescent="0.3">
      <c r="B8" t="s">
        <v>53</v>
      </c>
    </row>
    <row r="9" spans="2:9" x14ac:dyDescent="0.3">
      <c r="B9" t="s">
        <v>54</v>
      </c>
    </row>
    <row r="11" spans="2:9" x14ac:dyDescent="0.3">
      <c r="B11" t="s">
        <v>55</v>
      </c>
    </row>
    <row r="12" spans="2:9" x14ac:dyDescent="0.3">
      <c r="C12" t="s">
        <v>31</v>
      </c>
      <c r="D12" t="s">
        <v>56</v>
      </c>
      <c r="E12" t="s">
        <v>57</v>
      </c>
      <c r="F12" t="s">
        <v>58</v>
      </c>
      <c r="G12" t="s">
        <v>59</v>
      </c>
      <c r="H12" t="s">
        <v>60</v>
      </c>
      <c r="I12" t="s">
        <v>5</v>
      </c>
    </row>
    <row r="13" spans="2:9" x14ac:dyDescent="0.3">
      <c r="B13">
        <v>1</v>
      </c>
      <c r="C13" t="s">
        <v>18</v>
      </c>
      <c r="D13">
        <v>4</v>
      </c>
      <c r="G13">
        <v>4</v>
      </c>
      <c r="H13">
        <v>0</v>
      </c>
      <c r="I13">
        <f>G13+H13</f>
        <v>4</v>
      </c>
    </row>
    <row r="14" spans="2:9" x14ac:dyDescent="0.3">
      <c r="B14">
        <v>2</v>
      </c>
      <c r="C14" t="s">
        <v>19</v>
      </c>
      <c r="D14">
        <v>0</v>
      </c>
      <c r="G14">
        <v>0</v>
      </c>
      <c r="H14">
        <v>0</v>
      </c>
      <c r="I14">
        <f t="shared" ref="I14:I23" si="0">G14+H14</f>
        <v>0</v>
      </c>
    </row>
    <row r="15" spans="2:9" x14ac:dyDescent="0.3">
      <c r="B15">
        <v>3</v>
      </c>
      <c r="C15" t="s">
        <v>48</v>
      </c>
      <c r="D15">
        <v>0</v>
      </c>
      <c r="G15">
        <v>0</v>
      </c>
      <c r="H15">
        <v>0</v>
      </c>
      <c r="I15">
        <f t="shared" si="0"/>
        <v>0</v>
      </c>
    </row>
    <row r="16" spans="2:9" x14ac:dyDescent="0.3">
      <c r="B16">
        <v>4</v>
      </c>
      <c r="C16" t="s">
        <v>20</v>
      </c>
      <c r="D16">
        <v>0</v>
      </c>
      <c r="G16">
        <v>0</v>
      </c>
      <c r="H16">
        <v>0</v>
      </c>
      <c r="I16">
        <f t="shared" si="0"/>
        <v>0</v>
      </c>
    </row>
    <row r="17" spans="2:9" ht="16.2" customHeight="1" x14ac:dyDescent="0.3">
      <c r="B17">
        <v>5</v>
      </c>
      <c r="C17" t="s">
        <v>61</v>
      </c>
      <c r="D17">
        <v>1</v>
      </c>
      <c r="G17">
        <v>1</v>
      </c>
      <c r="H17">
        <v>0</v>
      </c>
      <c r="I17">
        <f t="shared" si="0"/>
        <v>1</v>
      </c>
    </row>
    <row r="18" spans="2:9" ht="16.2" customHeight="1" x14ac:dyDescent="0.3">
      <c r="B18">
        <v>6</v>
      </c>
      <c r="C18" t="s">
        <v>62</v>
      </c>
      <c r="D18">
        <v>0</v>
      </c>
      <c r="E18">
        <v>1</v>
      </c>
      <c r="G18">
        <v>1</v>
      </c>
      <c r="H18">
        <v>0</v>
      </c>
      <c r="I18">
        <f t="shared" si="0"/>
        <v>1</v>
      </c>
    </row>
    <row r="19" spans="2:9" ht="16.2" customHeight="1" x14ac:dyDescent="0.3">
      <c r="B19">
        <v>7</v>
      </c>
      <c r="C19" t="s">
        <v>49</v>
      </c>
      <c r="D19">
        <v>0</v>
      </c>
      <c r="G19">
        <v>0</v>
      </c>
      <c r="H19">
        <v>0</v>
      </c>
    </row>
    <row r="20" spans="2:9" ht="15" customHeight="1" x14ac:dyDescent="0.3">
      <c r="B20">
        <v>8</v>
      </c>
      <c r="C20" t="s">
        <v>50</v>
      </c>
      <c r="D20">
        <v>1</v>
      </c>
      <c r="G20">
        <v>1</v>
      </c>
      <c r="H20">
        <v>0</v>
      </c>
      <c r="I20">
        <f t="shared" si="0"/>
        <v>1</v>
      </c>
    </row>
    <row r="21" spans="2:9" ht="31.2" customHeight="1" x14ac:dyDescent="0.3">
      <c r="B21">
        <v>9</v>
      </c>
      <c r="C21" t="s">
        <v>26</v>
      </c>
      <c r="D21">
        <v>3</v>
      </c>
      <c r="G21">
        <v>2</v>
      </c>
      <c r="H21">
        <v>0</v>
      </c>
      <c r="I21">
        <f t="shared" si="0"/>
        <v>2</v>
      </c>
    </row>
    <row r="22" spans="2:9" ht="15.75" customHeight="1" x14ac:dyDescent="0.3">
      <c r="B22">
        <v>10</v>
      </c>
      <c r="C22" t="s">
        <v>51</v>
      </c>
      <c r="D22">
        <v>1</v>
      </c>
      <c r="G22">
        <v>1</v>
      </c>
      <c r="H22">
        <v>0</v>
      </c>
      <c r="I22">
        <f t="shared" si="0"/>
        <v>1</v>
      </c>
    </row>
    <row r="23" spans="2:9" ht="18" customHeight="1" x14ac:dyDescent="0.3">
      <c r="B23" t="s">
        <v>5</v>
      </c>
      <c r="D23">
        <f>+D13+D14+D15+D16+D17+D20+D21+D22</f>
        <v>10</v>
      </c>
      <c r="E23">
        <f>SUM(E13:E22)</f>
        <v>1</v>
      </c>
      <c r="F23">
        <v>0</v>
      </c>
      <c r="G23">
        <f>SUM(D23:F23)</f>
        <v>11</v>
      </c>
      <c r="H23">
        <f>+H13+H14+H15+H16+H17+H20+H21+H22</f>
        <v>0</v>
      </c>
      <c r="I23">
        <f t="shared" si="0"/>
        <v>11</v>
      </c>
    </row>
    <row r="24" spans="2:9" ht="16.2" customHeight="1" x14ac:dyDescent="0.3"/>
    <row r="25" spans="2:9" ht="16.2" customHeight="1" x14ac:dyDescent="0.3">
      <c r="B25" s="6"/>
      <c r="C25" s="7"/>
      <c r="D25" s="4"/>
      <c r="E25" s="5"/>
      <c r="F25" s="5"/>
      <c r="G25" s="5"/>
      <c r="H25" s="5"/>
      <c r="I25" s="5"/>
    </row>
    <row r="31" spans="2:9" ht="15.6" x14ac:dyDescent="0.3">
      <c r="B31" s="9"/>
      <c r="C31" s="9"/>
      <c r="E31" s="9"/>
      <c r="F31" s="9"/>
    </row>
  </sheetData>
  <mergeCells count="2">
    <mergeCell ref="B31:C31"/>
    <mergeCell ref="E31:F31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237E8-784A-4510-89BD-3F98F7404BFB}">
  <dimension ref="A2:AD17"/>
  <sheetViews>
    <sheetView workbookViewId="0">
      <selection activeCell="B4" sqref="A4:XFD18"/>
    </sheetView>
  </sheetViews>
  <sheetFormatPr baseColWidth="10" defaultRowHeight="14.4" x14ac:dyDescent="0.3"/>
  <cols>
    <col min="1" max="1" width="3.6640625" customWidth="1"/>
    <col min="2" max="2" width="26.6640625" customWidth="1"/>
    <col min="3" max="3" width="8.33203125" customWidth="1"/>
    <col min="4" max="4" width="9.44140625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10.6640625" customWidth="1"/>
    <col min="28" max="29" width="6.6640625" customWidth="1"/>
    <col min="30" max="30" width="11.6640625" bestFit="1" customWidth="1"/>
  </cols>
  <sheetData>
    <row r="2" spans="1:30" x14ac:dyDescent="0.3">
      <c r="H2" t="s">
        <v>190</v>
      </c>
    </row>
    <row r="4" spans="1:30" x14ac:dyDescent="0.3">
      <c r="B4" t="s">
        <v>98</v>
      </c>
    </row>
    <row r="5" spans="1:30" x14ac:dyDescent="0.3">
      <c r="B5" t="s">
        <v>73</v>
      </c>
      <c r="D5" t="s">
        <v>74</v>
      </c>
    </row>
    <row r="6" spans="1:30" x14ac:dyDescent="0.3">
      <c r="B6" t="s">
        <v>75</v>
      </c>
      <c r="C6" t="s">
        <v>64</v>
      </c>
      <c r="D6" t="s">
        <v>59</v>
      </c>
      <c r="E6" t="s">
        <v>60</v>
      </c>
      <c r="F6" t="s">
        <v>65</v>
      </c>
      <c r="G6" t="s">
        <v>66</v>
      </c>
      <c r="H6" t="s">
        <v>59</v>
      </c>
      <c r="I6" t="s">
        <v>60</v>
      </c>
      <c r="J6" t="s">
        <v>65</v>
      </c>
      <c r="K6" t="s">
        <v>67</v>
      </c>
      <c r="L6" t="s">
        <v>59</v>
      </c>
      <c r="M6" t="s">
        <v>60</v>
      </c>
      <c r="N6" t="s">
        <v>65</v>
      </c>
      <c r="O6" t="s">
        <v>68</v>
      </c>
      <c r="P6" t="s">
        <v>59</v>
      </c>
      <c r="Q6" t="s">
        <v>60</v>
      </c>
      <c r="R6" t="s">
        <v>65</v>
      </c>
      <c r="S6" t="s">
        <v>69</v>
      </c>
      <c r="T6" t="s">
        <v>59</v>
      </c>
      <c r="U6" t="s">
        <v>60</v>
      </c>
      <c r="V6" t="s">
        <v>65</v>
      </c>
      <c r="W6" t="s">
        <v>70</v>
      </c>
      <c r="X6" t="s">
        <v>59</v>
      </c>
      <c r="Y6" t="s">
        <v>60</v>
      </c>
      <c r="Z6" t="s">
        <v>65</v>
      </c>
      <c r="AA6" t="s">
        <v>71</v>
      </c>
      <c r="AB6" t="s">
        <v>59</v>
      </c>
      <c r="AC6" t="s">
        <v>60</v>
      </c>
      <c r="AD6" t="s">
        <v>65</v>
      </c>
    </row>
    <row r="7" spans="1:30" x14ac:dyDescent="0.3">
      <c r="A7">
        <v>1</v>
      </c>
      <c r="B7" t="s">
        <v>72</v>
      </c>
      <c r="C7">
        <v>124</v>
      </c>
      <c r="D7">
        <v>111</v>
      </c>
      <c r="E7">
        <v>13</v>
      </c>
      <c r="F7">
        <v>124</v>
      </c>
      <c r="G7">
        <v>23</v>
      </c>
      <c r="H7">
        <v>21</v>
      </c>
      <c r="I7">
        <v>2</v>
      </c>
      <c r="J7">
        <v>23</v>
      </c>
      <c r="K7">
        <v>33</v>
      </c>
      <c r="L7">
        <v>26</v>
      </c>
      <c r="M7">
        <v>7</v>
      </c>
      <c r="N7">
        <v>33</v>
      </c>
      <c r="O7">
        <v>18</v>
      </c>
      <c r="P7">
        <v>15</v>
      </c>
      <c r="Q7">
        <v>3</v>
      </c>
      <c r="R7">
        <v>18</v>
      </c>
      <c r="S7">
        <v>2</v>
      </c>
      <c r="T7">
        <v>8</v>
      </c>
      <c r="U7">
        <v>0</v>
      </c>
      <c r="V7">
        <v>7</v>
      </c>
      <c r="W7">
        <v>1</v>
      </c>
      <c r="X7">
        <v>8</v>
      </c>
      <c r="Y7">
        <v>0</v>
      </c>
      <c r="Z7">
        <v>8</v>
      </c>
      <c r="AA7">
        <v>2</v>
      </c>
      <c r="AB7">
        <v>20</v>
      </c>
      <c r="AC7">
        <v>8</v>
      </c>
      <c r="AD7">
        <v>28</v>
      </c>
    </row>
    <row r="8" spans="1:30" x14ac:dyDescent="0.3">
      <c r="A8">
        <v>2</v>
      </c>
      <c r="B8" t="s">
        <v>88</v>
      </c>
      <c r="C8">
        <v>99</v>
      </c>
      <c r="D8">
        <v>77</v>
      </c>
      <c r="E8">
        <v>22</v>
      </c>
      <c r="F8">
        <v>99</v>
      </c>
      <c r="G8">
        <v>48</v>
      </c>
      <c r="H8">
        <v>34</v>
      </c>
      <c r="I8">
        <v>14</v>
      </c>
      <c r="J8">
        <v>48</v>
      </c>
      <c r="K8">
        <v>96</v>
      </c>
      <c r="L8">
        <v>74</v>
      </c>
      <c r="M8">
        <v>22</v>
      </c>
      <c r="N8">
        <v>96</v>
      </c>
      <c r="O8">
        <v>5</v>
      </c>
      <c r="P8">
        <v>5</v>
      </c>
      <c r="Q8">
        <v>0</v>
      </c>
      <c r="R8">
        <v>4</v>
      </c>
      <c r="S8">
        <v>10</v>
      </c>
      <c r="T8">
        <v>19</v>
      </c>
      <c r="U8">
        <v>7</v>
      </c>
      <c r="V8">
        <v>26</v>
      </c>
      <c r="W8">
        <v>4</v>
      </c>
      <c r="X8">
        <v>10</v>
      </c>
      <c r="Y8">
        <v>2</v>
      </c>
      <c r="Z8">
        <v>10</v>
      </c>
      <c r="AA8">
        <v>1</v>
      </c>
      <c r="AB8">
        <v>17</v>
      </c>
      <c r="AC8">
        <v>3</v>
      </c>
      <c r="AD8">
        <v>20</v>
      </c>
    </row>
    <row r="9" spans="1:30" x14ac:dyDescent="0.3">
      <c r="A9">
        <v>3</v>
      </c>
      <c r="B9" t="s">
        <v>89</v>
      </c>
      <c r="C9">
        <v>145</v>
      </c>
      <c r="D9">
        <v>126</v>
      </c>
      <c r="E9">
        <v>19</v>
      </c>
      <c r="F9">
        <v>145</v>
      </c>
      <c r="G9">
        <v>100</v>
      </c>
      <c r="H9">
        <v>92</v>
      </c>
      <c r="I9">
        <v>8</v>
      </c>
      <c r="J9">
        <v>100</v>
      </c>
      <c r="K9">
        <v>97</v>
      </c>
      <c r="L9">
        <v>84</v>
      </c>
      <c r="M9">
        <v>13</v>
      </c>
      <c r="N9">
        <v>97</v>
      </c>
      <c r="O9">
        <v>79</v>
      </c>
      <c r="P9">
        <v>67</v>
      </c>
      <c r="Q9">
        <v>12</v>
      </c>
      <c r="R9">
        <v>79</v>
      </c>
      <c r="S9">
        <v>21</v>
      </c>
      <c r="T9">
        <v>61</v>
      </c>
      <c r="U9">
        <v>13</v>
      </c>
      <c r="V9">
        <v>74</v>
      </c>
      <c r="W9">
        <v>23</v>
      </c>
      <c r="X9">
        <v>46</v>
      </c>
      <c r="Y9">
        <v>7</v>
      </c>
      <c r="Z9">
        <v>53</v>
      </c>
      <c r="AA9">
        <v>0</v>
      </c>
      <c r="AB9">
        <v>0</v>
      </c>
      <c r="AC9">
        <v>0</v>
      </c>
      <c r="AD9">
        <v>0</v>
      </c>
    </row>
    <row r="10" spans="1:30" x14ac:dyDescent="0.3">
      <c r="A10">
        <v>4</v>
      </c>
      <c r="B10" t="s">
        <v>90</v>
      </c>
      <c r="C10">
        <v>192</v>
      </c>
      <c r="D10">
        <v>177</v>
      </c>
      <c r="E10">
        <v>15</v>
      </c>
      <c r="F10">
        <v>192</v>
      </c>
      <c r="G10">
        <v>46</v>
      </c>
      <c r="H10">
        <v>46</v>
      </c>
      <c r="I10">
        <v>0</v>
      </c>
      <c r="J10">
        <v>46</v>
      </c>
      <c r="K10">
        <v>149</v>
      </c>
      <c r="L10">
        <v>137</v>
      </c>
      <c r="M10">
        <v>12</v>
      </c>
      <c r="N10">
        <v>149</v>
      </c>
      <c r="O10">
        <v>8</v>
      </c>
      <c r="P10">
        <v>7</v>
      </c>
      <c r="Q10">
        <v>1</v>
      </c>
      <c r="R10">
        <v>8</v>
      </c>
      <c r="S10">
        <v>7</v>
      </c>
      <c r="T10">
        <v>21</v>
      </c>
      <c r="U10">
        <v>1</v>
      </c>
      <c r="V10">
        <v>22</v>
      </c>
      <c r="W10">
        <v>4</v>
      </c>
      <c r="X10">
        <v>14</v>
      </c>
      <c r="Y10">
        <v>3</v>
      </c>
      <c r="Z10">
        <v>17</v>
      </c>
      <c r="AA10">
        <v>8</v>
      </c>
      <c r="AB10">
        <v>41</v>
      </c>
      <c r="AC10">
        <v>4</v>
      </c>
      <c r="AD10">
        <v>45</v>
      </c>
    </row>
    <row r="11" spans="1:30" x14ac:dyDescent="0.3">
      <c r="A11">
        <v>5</v>
      </c>
      <c r="B11" t="s">
        <v>91</v>
      </c>
      <c r="C11">
        <v>72</v>
      </c>
      <c r="D11">
        <v>62</v>
      </c>
      <c r="E11">
        <v>10</v>
      </c>
      <c r="F11">
        <v>72</v>
      </c>
      <c r="G11">
        <v>13</v>
      </c>
      <c r="H11">
        <v>13</v>
      </c>
      <c r="I11">
        <v>0</v>
      </c>
      <c r="J11">
        <v>13</v>
      </c>
      <c r="K11">
        <v>35</v>
      </c>
      <c r="L11">
        <v>27</v>
      </c>
      <c r="M11">
        <v>8</v>
      </c>
      <c r="N11">
        <v>35</v>
      </c>
      <c r="O11">
        <v>11</v>
      </c>
      <c r="P11">
        <v>8</v>
      </c>
      <c r="Q11">
        <v>3</v>
      </c>
      <c r="R11">
        <v>11</v>
      </c>
      <c r="S11">
        <v>2</v>
      </c>
      <c r="T11">
        <v>10</v>
      </c>
      <c r="U11">
        <v>2</v>
      </c>
      <c r="V11">
        <v>12</v>
      </c>
      <c r="W11">
        <v>1</v>
      </c>
      <c r="X11">
        <v>4</v>
      </c>
      <c r="Y11">
        <v>1</v>
      </c>
      <c r="Z11">
        <v>5</v>
      </c>
      <c r="AA11">
        <v>3</v>
      </c>
      <c r="AB11">
        <v>30</v>
      </c>
      <c r="AC11">
        <v>7</v>
      </c>
      <c r="AD11">
        <v>37</v>
      </c>
    </row>
    <row r="12" spans="1:30" x14ac:dyDescent="0.3">
      <c r="A12">
        <v>6</v>
      </c>
      <c r="B12" t="s">
        <v>92</v>
      </c>
      <c r="C12">
        <v>8</v>
      </c>
      <c r="D12">
        <v>6</v>
      </c>
      <c r="E12">
        <v>2</v>
      </c>
      <c r="F12">
        <v>8</v>
      </c>
      <c r="G12">
        <v>3</v>
      </c>
      <c r="H12">
        <v>2</v>
      </c>
      <c r="I12">
        <v>1</v>
      </c>
      <c r="J12">
        <v>3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</row>
    <row r="13" spans="1:30" x14ac:dyDescent="0.3">
      <c r="A13">
        <v>7</v>
      </c>
      <c r="B13" t="s">
        <v>93</v>
      </c>
      <c r="C13">
        <v>89</v>
      </c>
      <c r="D13">
        <v>81</v>
      </c>
      <c r="E13">
        <v>8</v>
      </c>
      <c r="F13">
        <v>89</v>
      </c>
      <c r="G13">
        <v>9</v>
      </c>
      <c r="H13">
        <v>7</v>
      </c>
      <c r="I13">
        <v>2</v>
      </c>
      <c r="J13">
        <v>9</v>
      </c>
      <c r="K13">
        <v>38</v>
      </c>
      <c r="L13">
        <v>33</v>
      </c>
      <c r="M13">
        <v>5</v>
      </c>
      <c r="N13">
        <v>38</v>
      </c>
      <c r="O13">
        <v>25</v>
      </c>
      <c r="P13">
        <v>24</v>
      </c>
      <c r="Q13">
        <v>1</v>
      </c>
      <c r="R13">
        <v>25</v>
      </c>
      <c r="S13">
        <v>8</v>
      </c>
      <c r="T13">
        <v>17</v>
      </c>
      <c r="U13">
        <v>0</v>
      </c>
      <c r="V13">
        <v>17</v>
      </c>
      <c r="W13">
        <v>0</v>
      </c>
      <c r="X13">
        <v>0</v>
      </c>
      <c r="Y13">
        <v>0</v>
      </c>
      <c r="Z13">
        <v>0</v>
      </c>
      <c r="AA13">
        <v>1</v>
      </c>
      <c r="AB13">
        <v>15</v>
      </c>
      <c r="AC13">
        <v>3</v>
      </c>
      <c r="AD13">
        <v>18</v>
      </c>
    </row>
    <row r="14" spans="1:30" x14ac:dyDescent="0.3">
      <c r="A14">
        <v>8</v>
      </c>
      <c r="B14" t="s">
        <v>94</v>
      </c>
      <c r="C14">
        <v>118</v>
      </c>
      <c r="D14">
        <v>103</v>
      </c>
      <c r="E14">
        <v>15</v>
      </c>
      <c r="F14">
        <v>118</v>
      </c>
      <c r="G14">
        <v>33</v>
      </c>
      <c r="H14">
        <v>31</v>
      </c>
      <c r="I14">
        <v>2</v>
      </c>
      <c r="J14">
        <v>33</v>
      </c>
      <c r="K14">
        <v>96</v>
      </c>
      <c r="L14">
        <v>83</v>
      </c>
      <c r="M14">
        <v>35</v>
      </c>
      <c r="N14">
        <v>118</v>
      </c>
      <c r="O14">
        <v>68</v>
      </c>
      <c r="P14">
        <v>59</v>
      </c>
      <c r="Q14">
        <v>9</v>
      </c>
      <c r="R14">
        <v>68</v>
      </c>
      <c r="S14">
        <v>5</v>
      </c>
      <c r="T14">
        <v>18</v>
      </c>
      <c r="U14">
        <v>1</v>
      </c>
      <c r="V14">
        <v>19</v>
      </c>
      <c r="W14">
        <v>3</v>
      </c>
      <c r="X14">
        <v>13</v>
      </c>
      <c r="Y14">
        <v>1</v>
      </c>
      <c r="Z14">
        <v>14</v>
      </c>
      <c r="AA14">
        <v>7</v>
      </c>
      <c r="AB14">
        <v>51</v>
      </c>
      <c r="AC14">
        <v>13</v>
      </c>
      <c r="AD14">
        <v>64</v>
      </c>
    </row>
    <row r="15" spans="1:30" x14ac:dyDescent="0.3">
      <c r="A15">
        <v>9</v>
      </c>
      <c r="B15" t="s">
        <v>95</v>
      </c>
      <c r="C15">
        <v>232</v>
      </c>
      <c r="D15">
        <v>198</v>
      </c>
      <c r="E15">
        <v>27</v>
      </c>
      <c r="F15">
        <v>225</v>
      </c>
      <c r="G15">
        <v>13</v>
      </c>
      <c r="H15">
        <v>13</v>
      </c>
      <c r="I15">
        <v>0</v>
      </c>
      <c r="J15">
        <v>13</v>
      </c>
      <c r="K15">
        <v>128</v>
      </c>
      <c r="L15">
        <v>113</v>
      </c>
      <c r="M15">
        <v>13</v>
      </c>
      <c r="N15">
        <v>126</v>
      </c>
      <c r="O15">
        <v>9</v>
      </c>
      <c r="P15">
        <v>9</v>
      </c>
      <c r="Q15">
        <v>0</v>
      </c>
      <c r="R15">
        <v>9</v>
      </c>
      <c r="S15">
        <v>1</v>
      </c>
      <c r="T15">
        <v>2</v>
      </c>
      <c r="U15">
        <v>0</v>
      </c>
      <c r="V15">
        <v>2</v>
      </c>
      <c r="W15">
        <v>0</v>
      </c>
      <c r="X15">
        <v>0</v>
      </c>
      <c r="Y15">
        <v>0</v>
      </c>
      <c r="Z15">
        <v>0</v>
      </c>
      <c r="AA15">
        <v>2</v>
      </c>
      <c r="AB15">
        <v>16</v>
      </c>
      <c r="AC15">
        <v>4</v>
      </c>
      <c r="AD15">
        <v>20</v>
      </c>
    </row>
    <row r="16" spans="1:30" x14ac:dyDescent="0.3">
      <c r="A16">
        <v>10</v>
      </c>
      <c r="B16" t="s">
        <v>96</v>
      </c>
      <c r="C16">
        <v>149</v>
      </c>
      <c r="D16">
        <v>131</v>
      </c>
      <c r="E16">
        <v>18</v>
      </c>
      <c r="F16">
        <v>149</v>
      </c>
      <c r="G16">
        <v>19</v>
      </c>
      <c r="H16">
        <v>17</v>
      </c>
      <c r="I16">
        <v>2</v>
      </c>
      <c r="J16">
        <v>19</v>
      </c>
      <c r="K16">
        <v>109</v>
      </c>
      <c r="L16">
        <v>93</v>
      </c>
      <c r="M16">
        <v>16</v>
      </c>
      <c r="N16">
        <v>109</v>
      </c>
      <c r="O16">
        <v>54</v>
      </c>
      <c r="P16">
        <v>51</v>
      </c>
      <c r="Q16">
        <v>3</v>
      </c>
      <c r="R16">
        <v>54</v>
      </c>
      <c r="S16">
        <v>6</v>
      </c>
      <c r="T16">
        <v>23</v>
      </c>
      <c r="U16">
        <v>2</v>
      </c>
      <c r="V16">
        <v>25</v>
      </c>
      <c r="W16">
        <v>0</v>
      </c>
      <c r="X16">
        <v>0</v>
      </c>
      <c r="Y16">
        <v>0</v>
      </c>
      <c r="Z16">
        <v>0</v>
      </c>
      <c r="AA16">
        <v>5</v>
      </c>
      <c r="AB16">
        <v>54</v>
      </c>
      <c r="AC16">
        <v>9</v>
      </c>
      <c r="AD16">
        <v>63</v>
      </c>
    </row>
    <row r="17" spans="2:30" x14ac:dyDescent="0.3">
      <c r="B17" t="s">
        <v>5</v>
      </c>
      <c r="C17">
        <v>1228</v>
      </c>
      <c r="D17">
        <v>1072</v>
      </c>
      <c r="E17">
        <v>149</v>
      </c>
      <c r="F17">
        <v>1221</v>
      </c>
      <c r="G17">
        <v>307</v>
      </c>
      <c r="H17">
        <v>276</v>
      </c>
      <c r="I17">
        <v>31</v>
      </c>
      <c r="J17">
        <v>307</v>
      </c>
      <c r="K17">
        <v>781</v>
      </c>
      <c r="L17">
        <v>670</v>
      </c>
      <c r="M17">
        <v>131</v>
      </c>
      <c r="N17">
        <v>801</v>
      </c>
      <c r="O17">
        <v>277</v>
      </c>
      <c r="P17">
        <v>245</v>
      </c>
      <c r="Q17">
        <v>32</v>
      </c>
      <c r="R17">
        <v>276</v>
      </c>
      <c r="S17">
        <v>62</v>
      </c>
      <c r="T17">
        <v>179</v>
      </c>
      <c r="U17">
        <v>26</v>
      </c>
      <c r="V17">
        <v>204</v>
      </c>
      <c r="W17">
        <v>36</v>
      </c>
      <c r="X17">
        <v>95</v>
      </c>
      <c r="Y17">
        <v>14</v>
      </c>
      <c r="Z17">
        <v>107</v>
      </c>
      <c r="AA17">
        <v>29</v>
      </c>
      <c r="AB17">
        <v>244</v>
      </c>
      <c r="AC17">
        <v>51</v>
      </c>
      <c r="AD17">
        <v>295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E60-BEE2-45AF-89D6-EC34D94D43EE}">
  <dimension ref="A3:M20"/>
  <sheetViews>
    <sheetView workbookViewId="0">
      <selection activeCell="A3" sqref="A3:XFD20"/>
    </sheetView>
  </sheetViews>
  <sheetFormatPr baseColWidth="10" defaultColWidth="11.5546875" defaultRowHeight="15.6" x14ac:dyDescent="0.3"/>
  <cols>
    <col min="1" max="1" width="25.88671875" style="2" customWidth="1"/>
    <col min="2" max="4" width="11.5546875" style="2"/>
    <col min="5" max="5" width="11.5546875" style="1"/>
    <col min="6" max="8" width="11.5546875" style="2"/>
    <col min="9" max="9" width="11.5546875" style="1"/>
    <col min="10" max="10" width="12.5546875" style="2" customWidth="1"/>
    <col min="11" max="12" width="11.5546875" style="2"/>
    <col min="13" max="13" width="11.5546875" style="1"/>
    <col min="14" max="16384" width="11.5546875" style="2"/>
  </cols>
  <sheetData>
    <row r="3" spans="1:13" customFormat="1" ht="14.4" x14ac:dyDescent="0.3"/>
    <row r="4" spans="1:13" customFormat="1" ht="14.4" x14ac:dyDescent="0.3">
      <c r="A4" t="s">
        <v>97</v>
      </c>
    </row>
    <row r="5" spans="1:13" customFormat="1" ht="14.4" x14ac:dyDescent="0.3">
      <c r="A5" t="s">
        <v>190</v>
      </c>
    </row>
    <row r="6" spans="1:13" customFormat="1" ht="14.4" x14ac:dyDescent="0.3"/>
    <row r="7" spans="1:13" customFormat="1" ht="14.4" x14ac:dyDescent="0.3">
      <c r="A7">
        <v>45658</v>
      </c>
    </row>
    <row r="8" spans="1:13" customFormat="1" ht="14.4" x14ac:dyDescent="0.3">
      <c r="A8" t="s">
        <v>84</v>
      </c>
      <c r="B8" t="s">
        <v>85</v>
      </c>
      <c r="C8" t="s">
        <v>59</v>
      </c>
      <c r="D8" t="s">
        <v>60</v>
      </c>
      <c r="E8" t="s">
        <v>65</v>
      </c>
      <c r="F8" t="s">
        <v>86</v>
      </c>
      <c r="G8" t="s">
        <v>59</v>
      </c>
      <c r="H8" t="s">
        <v>60</v>
      </c>
      <c r="I8" t="s">
        <v>65</v>
      </c>
      <c r="J8" t="s">
        <v>87</v>
      </c>
      <c r="K8" t="s">
        <v>59</v>
      </c>
      <c r="L8" t="s">
        <v>60</v>
      </c>
      <c r="M8" t="s">
        <v>65</v>
      </c>
    </row>
    <row r="9" spans="1:13" customFormat="1" ht="14.4" x14ac:dyDescent="0.3">
      <c r="A9" t="s">
        <v>72</v>
      </c>
      <c r="B9">
        <v>0</v>
      </c>
      <c r="C9">
        <v>0</v>
      </c>
      <c r="D9">
        <v>0</v>
      </c>
      <c r="E9">
        <v>0</v>
      </c>
      <c r="F9">
        <v>2</v>
      </c>
      <c r="G9">
        <v>20</v>
      </c>
      <c r="H9">
        <v>5</v>
      </c>
      <c r="I9">
        <v>25</v>
      </c>
      <c r="J9">
        <v>1</v>
      </c>
      <c r="K9">
        <v>11</v>
      </c>
      <c r="L9">
        <v>0</v>
      </c>
      <c r="M9">
        <v>11</v>
      </c>
    </row>
    <row r="10" spans="1:13" customFormat="1" ht="14.4" x14ac:dyDescent="0.3">
      <c r="A10" t="s">
        <v>88</v>
      </c>
      <c r="B10">
        <v>0</v>
      </c>
      <c r="C10">
        <v>0</v>
      </c>
      <c r="D10">
        <v>0</v>
      </c>
      <c r="E10">
        <f t="shared" ref="E10:E18" si="0">+C10+D10</f>
        <v>0</v>
      </c>
      <c r="F10">
        <v>0</v>
      </c>
      <c r="G10">
        <v>0</v>
      </c>
      <c r="H10">
        <v>0</v>
      </c>
      <c r="I10">
        <f t="shared" ref="I10:I18" si="1">+G10+H10</f>
        <v>0</v>
      </c>
      <c r="J10">
        <v>0</v>
      </c>
      <c r="K10">
        <v>0</v>
      </c>
      <c r="L10">
        <v>0</v>
      </c>
      <c r="M10">
        <f t="shared" ref="M10:M17" si="2">+K10+L10</f>
        <v>0</v>
      </c>
    </row>
    <row r="11" spans="1:13" customFormat="1" ht="14.4" x14ac:dyDescent="0.3">
      <c r="A11" t="s">
        <v>89</v>
      </c>
      <c r="B11">
        <v>0</v>
      </c>
      <c r="C11">
        <v>0</v>
      </c>
      <c r="D11">
        <v>0</v>
      </c>
      <c r="E11">
        <f t="shared" si="0"/>
        <v>0</v>
      </c>
      <c r="F11">
        <v>0</v>
      </c>
      <c r="G11">
        <v>0</v>
      </c>
      <c r="H11">
        <v>0</v>
      </c>
      <c r="I11">
        <f t="shared" si="1"/>
        <v>0</v>
      </c>
      <c r="J11">
        <v>0</v>
      </c>
      <c r="K11">
        <v>0</v>
      </c>
      <c r="L11">
        <v>0</v>
      </c>
      <c r="M11">
        <f t="shared" si="2"/>
        <v>0</v>
      </c>
    </row>
    <row r="12" spans="1:13" customFormat="1" ht="14.4" x14ac:dyDescent="0.3">
      <c r="A12" t="s">
        <v>90</v>
      </c>
      <c r="B12">
        <v>0</v>
      </c>
      <c r="C12">
        <v>0</v>
      </c>
      <c r="D12">
        <v>0</v>
      </c>
      <c r="E12">
        <v>0</v>
      </c>
      <c r="F12">
        <v>2</v>
      </c>
      <c r="G12">
        <v>14</v>
      </c>
      <c r="H12">
        <v>1</v>
      </c>
      <c r="I12">
        <v>15</v>
      </c>
      <c r="J12">
        <v>4</v>
      </c>
      <c r="K12">
        <v>18</v>
      </c>
      <c r="L12">
        <v>1</v>
      </c>
      <c r="M12">
        <v>19</v>
      </c>
    </row>
    <row r="13" spans="1:13" customFormat="1" ht="14.4" x14ac:dyDescent="0.3">
      <c r="A13" t="s">
        <v>91</v>
      </c>
      <c r="B13">
        <v>0</v>
      </c>
      <c r="C13">
        <v>0</v>
      </c>
      <c r="D13">
        <v>0</v>
      </c>
      <c r="E13">
        <v>0</v>
      </c>
      <c r="F13">
        <v>1</v>
      </c>
      <c r="G13">
        <v>9</v>
      </c>
      <c r="H13">
        <v>4</v>
      </c>
      <c r="I13">
        <v>13</v>
      </c>
      <c r="J13">
        <v>1</v>
      </c>
      <c r="K13">
        <v>9</v>
      </c>
      <c r="L13">
        <v>4</v>
      </c>
      <c r="M13">
        <v>13</v>
      </c>
    </row>
    <row r="14" spans="1:13" customFormat="1" ht="14.4" x14ac:dyDescent="0.3">
      <c r="A14" t="s">
        <v>92</v>
      </c>
      <c r="B14">
        <v>0</v>
      </c>
      <c r="C14">
        <v>0</v>
      </c>
      <c r="D14">
        <v>0</v>
      </c>
      <c r="E14">
        <f t="shared" si="0"/>
        <v>0</v>
      </c>
      <c r="F14">
        <v>0</v>
      </c>
      <c r="G14">
        <v>0</v>
      </c>
      <c r="H14">
        <v>0</v>
      </c>
      <c r="I14">
        <f t="shared" si="1"/>
        <v>0</v>
      </c>
      <c r="J14">
        <v>0</v>
      </c>
      <c r="K14">
        <v>0</v>
      </c>
      <c r="L14">
        <v>0</v>
      </c>
      <c r="M14">
        <f t="shared" si="2"/>
        <v>0</v>
      </c>
    </row>
    <row r="15" spans="1:13" customFormat="1" ht="14.4" x14ac:dyDescent="0.3">
      <c r="A15" t="s">
        <v>93</v>
      </c>
      <c r="B15">
        <v>0</v>
      </c>
      <c r="C15">
        <v>0</v>
      </c>
      <c r="D15">
        <v>0</v>
      </c>
      <c r="E15">
        <v>0</v>
      </c>
      <c r="F15">
        <v>1</v>
      </c>
      <c r="G15">
        <v>15</v>
      </c>
      <c r="H15">
        <v>3</v>
      </c>
      <c r="I15">
        <v>18</v>
      </c>
      <c r="J15">
        <v>1</v>
      </c>
      <c r="K15">
        <v>15</v>
      </c>
      <c r="L15">
        <v>3</v>
      </c>
      <c r="M15">
        <v>18</v>
      </c>
    </row>
    <row r="16" spans="1:13" customFormat="1" ht="14.4" x14ac:dyDescent="0.3">
      <c r="A16" t="s">
        <v>94</v>
      </c>
      <c r="B16">
        <v>0</v>
      </c>
      <c r="C16">
        <v>0</v>
      </c>
      <c r="D16">
        <v>0</v>
      </c>
      <c r="E16">
        <f t="shared" si="0"/>
        <v>0</v>
      </c>
      <c r="F16">
        <v>0</v>
      </c>
      <c r="G16">
        <v>0</v>
      </c>
      <c r="H16">
        <v>0</v>
      </c>
      <c r="I16">
        <f t="shared" si="1"/>
        <v>0</v>
      </c>
      <c r="J16">
        <v>0</v>
      </c>
      <c r="K16">
        <v>0</v>
      </c>
      <c r="L16">
        <v>0</v>
      </c>
      <c r="M16">
        <f t="shared" si="2"/>
        <v>0</v>
      </c>
    </row>
    <row r="17" spans="1:13" customFormat="1" ht="14.4" x14ac:dyDescent="0.3">
      <c r="A17" t="s">
        <v>95</v>
      </c>
      <c r="B17">
        <v>0</v>
      </c>
      <c r="C17">
        <v>0</v>
      </c>
      <c r="D17">
        <v>0</v>
      </c>
      <c r="E17">
        <f t="shared" si="0"/>
        <v>0</v>
      </c>
      <c r="F17">
        <v>0</v>
      </c>
      <c r="G17">
        <v>0</v>
      </c>
      <c r="H17">
        <v>0</v>
      </c>
      <c r="I17">
        <f t="shared" si="1"/>
        <v>0</v>
      </c>
      <c r="J17">
        <v>0</v>
      </c>
      <c r="K17">
        <v>0</v>
      </c>
      <c r="L17">
        <v>0</v>
      </c>
      <c r="M17">
        <f t="shared" si="2"/>
        <v>0</v>
      </c>
    </row>
    <row r="18" spans="1:13" customFormat="1" ht="14.4" x14ac:dyDescent="0.3">
      <c r="A18" t="s">
        <v>96</v>
      </c>
      <c r="B18">
        <v>0</v>
      </c>
      <c r="C18">
        <v>0</v>
      </c>
      <c r="D18">
        <v>0</v>
      </c>
      <c r="E18">
        <f t="shared" si="0"/>
        <v>0</v>
      </c>
      <c r="F18">
        <v>0</v>
      </c>
      <c r="G18">
        <v>0</v>
      </c>
      <c r="H18">
        <v>0</v>
      </c>
      <c r="I18">
        <f t="shared" si="1"/>
        <v>0</v>
      </c>
      <c r="J18">
        <v>3</v>
      </c>
      <c r="K18">
        <v>27</v>
      </c>
      <c r="L18">
        <v>3</v>
      </c>
      <c r="M18">
        <v>30</v>
      </c>
    </row>
    <row r="19" spans="1:13" customFormat="1" ht="14.4" x14ac:dyDescent="0.3">
      <c r="A19" t="s">
        <v>5</v>
      </c>
      <c r="B19">
        <f>SUM(B9:B18)</f>
        <v>0</v>
      </c>
      <c r="C19">
        <f>SUM(C9:C18)</f>
        <v>0</v>
      </c>
      <c r="D19">
        <f>SUM(D9:D18)</f>
        <v>0</v>
      </c>
      <c r="E19">
        <f t="shared" ref="E19:L19" si="3">SUM(E9:E16)</f>
        <v>0</v>
      </c>
      <c r="F19">
        <f t="shared" si="3"/>
        <v>6</v>
      </c>
      <c r="G19">
        <f t="shared" si="3"/>
        <v>58</v>
      </c>
      <c r="H19">
        <f t="shared" si="3"/>
        <v>13</v>
      </c>
      <c r="I19">
        <f t="shared" si="3"/>
        <v>71</v>
      </c>
      <c r="J19">
        <f t="shared" si="3"/>
        <v>7</v>
      </c>
      <c r="K19">
        <f t="shared" si="3"/>
        <v>53</v>
      </c>
      <c r="L19">
        <f t="shared" si="3"/>
        <v>8</v>
      </c>
      <c r="M19">
        <f>SUM(M9:M16)</f>
        <v>61</v>
      </c>
    </row>
    <row r="20" spans="1:13" customFormat="1" ht="14.4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18A1A-2AEF-4B4E-8774-6F525DCEF6BD}">
  <dimension ref="A1:E66"/>
  <sheetViews>
    <sheetView workbookViewId="0">
      <selection activeCell="A2" sqref="A2:XFD66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" customWidth="1"/>
  </cols>
  <sheetData>
    <row r="1" spans="1:3" x14ac:dyDescent="0.3">
      <c r="A1" t="s">
        <v>190</v>
      </c>
    </row>
    <row r="2" spans="1:3" ht="48" customHeight="1" x14ac:dyDescent="0.3">
      <c r="A2" t="s">
        <v>156</v>
      </c>
    </row>
    <row r="3" spans="1:3" ht="24" customHeight="1" x14ac:dyDescent="0.3">
      <c r="A3" t="s">
        <v>166</v>
      </c>
    </row>
    <row r="4" spans="1:3" ht="30" customHeight="1" x14ac:dyDescent="0.3">
      <c r="C4" t="s">
        <v>165</v>
      </c>
    </row>
    <row r="5" spans="1:3" ht="30" customHeight="1" x14ac:dyDescent="0.3">
      <c r="A5" t="s">
        <v>63</v>
      </c>
      <c r="B5" t="s">
        <v>157</v>
      </c>
      <c r="C5" t="s">
        <v>158</v>
      </c>
    </row>
    <row r="6" spans="1:3" ht="30" customHeight="1" x14ac:dyDescent="0.3">
      <c r="A6">
        <v>1</v>
      </c>
      <c r="B6" t="s">
        <v>159</v>
      </c>
      <c r="C6">
        <v>0</v>
      </c>
    </row>
    <row r="7" spans="1:3" ht="30" customHeight="1" x14ac:dyDescent="0.3">
      <c r="A7">
        <v>2</v>
      </c>
      <c r="B7" t="s">
        <v>160</v>
      </c>
      <c r="C7">
        <v>0</v>
      </c>
    </row>
    <row r="8" spans="1:3" ht="30" customHeight="1" x14ac:dyDescent="0.3">
      <c r="A8">
        <v>3</v>
      </c>
      <c r="B8" t="s">
        <v>161</v>
      </c>
      <c r="C8">
        <v>0</v>
      </c>
    </row>
    <row r="9" spans="1:3" ht="30" customHeight="1" x14ac:dyDescent="0.3">
      <c r="A9">
        <v>4</v>
      </c>
      <c r="B9" t="s">
        <v>162</v>
      </c>
      <c r="C9">
        <v>0</v>
      </c>
    </row>
    <row r="10" spans="1:3" ht="30" customHeight="1" x14ac:dyDescent="0.3">
      <c r="A10">
        <v>5</v>
      </c>
      <c r="B10" t="s">
        <v>163</v>
      </c>
      <c r="C10">
        <v>0</v>
      </c>
    </row>
    <row r="11" spans="1:3" ht="30" customHeight="1" x14ac:dyDescent="0.3">
      <c r="A11">
        <v>6</v>
      </c>
      <c r="B11" t="s">
        <v>164</v>
      </c>
      <c r="C11">
        <v>8</v>
      </c>
    </row>
    <row r="12" spans="1:3" ht="30" customHeight="1" x14ac:dyDescent="0.3"/>
    <row r="13" spans="1:3" x14ac:dyDescent="0.3">
      <c r="A13" t="s">
        <v>180</v>
      </c>
    </row>
    <row r="14" spans="1:3" x14ac:dyDescent="0.3">
      <c r="C14" t="s">
        <v>165</v>
      </c>
    </row>
    <row r="15" spans="1:3" x14ac:dyDescent="0.3">
      <c r="A15" t="s">
        <v>63</v>
      </c>
      <c r="B15" t="s">
        <v>157</v>
      </c>
      <c r="C15" t="s">
        <v>158</v>
      </c>
    </row>
    <row r="16" spans="1:3" x14ac:dyDescent="0.3">
      <c r="A16">
        <v>1</v>
      </c>
      <c r="B16" t="s">
        <v>181</v>
      </c>
      <c r="C16">
        <v>13</v>
      </c>
    </row>
    <row r="17" spans="1:5" x14ac:dyDescent="0.3">
      <c r="A17">
        <v>2</v>
      </c>
      <c r="B17" t="s">
        <v>182</v>
      </c>
      <c r="C17">
        <v>13</v>
      </c>
    </row>
    <row r="18" spans="1:5" x14ac:dyDescent="0.3">
      <c r="A18">
        <v>3</v>
      </c>
      <c r="B18" t="s">
        <v>183</v>
      </c>
      <c r="C18">
        <v>13</v>
      </c>
    </row>
    <row r="19" spans="1:5" x14ac:dyDescent="0.3">
      <c r="A19">
        <v>4</v>
      </c>
      <c r="B19" t="s">
        <v>184</v>
      </c>
      <c r="C19">
        <v>13</v>
      </c>
    </row>
    <row r="20" spans="1:5" x14ac:dyDescent="0.3">
      <c r="A20">
        <v>5</v>
      </c>
      <c r="B20" t="s">
        <v>185</v>
      </c>
      <c r="C20">
        <v>9</v>
      </c>
    </row>
    <row r="21" spans="1:5" x14ac:dyDescent="0.3">
      <c r="A21">
        <v>6</v>
      </c>
      <c r="B21" t="s">
        <v>186</v>
      </c>
      <c r="C21">
        <v>5</v>
      </c>
    </row>
    <row r="22" spans="1:5" x14ac:dyDescent="0.3">
      <c r="A22">
        <v>7</v>
      </c>
      <c r="B22" t="s">
        <v>187</v>
      </c>
      <c r="C22">
        <v>1372.5</v>
      </c>
    </row>
    <row r="23" spans="1:5" x14ac:dyDescent="0.3">
      <c r="A23">
        <v>8</v>
      </c>
      <c r="B23" t="s">
        <v>188</v>
      </c>
      <c r="C23">
        <v>8</v>
      </c>
    </row>
    <row r="25" spans="1:5" x14ac:dyDescent="0.3">
      <c r="A25" t="s">
        <v>189</v>
      </c>
    </row>
    <row r="26" spans="1:5" x14ac:dyDescent="0.3">
      <c r="C26" t="s">
        <v>177</v>
      </c>
    </row>
    <row r="27" spans="1:5" x14ac:dyDescent="0.3">
      <c r="A27" t="s">
        <v>63</v>
      </c>
      <c r="B27" t="s">
        <v>157</v>
      </c>
      <c r="C27" t="s">
        <v>178</v>
      </c>
      <c r="D27" t="s">
        <v>179</v>
      </c>
      <c r="E27" t="s">
        <v>38</v>
      </c>
    </row>
    <row r="28" spans="1:5" x14ac:dyDescent="0.3">
      <c r="A28">
        <v>1</v>
      </c>
      <c r="B28" t="s">
        <v>167</v>
      </c>
      <c r="C28">
        <v>5</v>
      </c>
      <c r="D28">
        <v>30</v>
      </c>
      <c r="E28">
        <v>35</v>
      </c>
    </row>
    <row r="29" spans="1:5" x14ac:dyDescent="0.3">
      <c r="A29">
        <v>2</v>
      </c>
      <c r="B29" t="s">
        <v>168</v>
      </c>
      <c r="C29">
        <v>5</v>
      </c>
      <c r="D29">
        <v>30</v>
      </c>
      <c r="E29">
        <v>35</v>
      </c>
    </row>
    <row r="30" spans="1:5" x14ac:dyDescent="0.3">
      <c r="A30">
        <v>3</v>
      </c>
      <c r="B30" t="s">
        <v>169</v>
      </c>
      <c r="C30">
        <v>5</v>
      </c>
      <c r="D30">
        <v>29</v>
      </c>
      <c r="E30">
        <v>34</v>
      </c>
    </row>
    <row r="31" spans="1:5" x14ac:dyDescent="0.3">
      <c r="A31">
        <v>4</v>
      </c>
      <c r="B31" t="s">
        <v>170</v>
      </c>
      <c r="C31">
        <v>0</v>
      </c>
      <c r="D31">
        <v>0</v>
      </c>
      <c r="E31">
        <v>0</v>
      </c>
    </row>
    <row r="32" spans="1:5" x14ac:dyDescent="0.3">
      <c r="A32">
        <v>5</v>
      </c>
      <c r="B32" t="s">
        <v>171</v>
      </c>
      <c r="C32">
        <v>3</v>
      </c>
      <c r="D32">
        <v>42</v>
      </c>
      <c r="E32">
        <v>45</v>
      </c>
    </row>
    <row r="33" spans="1:5" x14ac:dyDescent="0.3">
      <c r="A33">
        <v>6</v>
      </c>
      <c r="B33" t="s">
        <v>172</v>
      </c>
      <c r="C33">
        <v>2</v>
      </c>
      <c r="E33">
        <v>2</v>
      </c>
    </row>
    <row r="34" spans="1:5" x14ac:dyDescent="0.3">
      <c r="A34">
        <v>7</v>
      </c>
      <c r="B34" t="s">
        <v>173</v>
      </c>
      <c r="C34">
        <v>810.2</v>
      </c>
      <c r="D34">
        <v>1204.69</v>
      </c>
      <c r="E34">
        <v>2014.89</v>
      </c>
    </row>
    <row r="35" spans="1:5" x14ac:dyDescent="0.3">
      <c r="A35">
        <v>8</v>
      </c>
      <c r="B35" t="s">
        <v>174</v>
      </c>
      <c r="C35">
        <v>209409.44</v>
      </c>
      <c r="D35">
        <v>370446.65</v>
      </c>
      <c r="E35">
        <v>579856.09000000008</v>
      </c>
    </row>
    <row r="36" spans="1:5" x14ac:dyDescent="0.3">
      <c r="A36">
        <v>9</v>
      </c>
      <c r="B36" t="s">
        <v>175</v>
      </c>
      <c r="C36">
        <v>0</v>
      </c>
      <c r="E36">
        <v>0</v>
      </c>
    </row>
    <row r="37" spans="1:5" x14ac:dyDescent="0.3">
      <c r="A37">
        <v>10</v>
      </c>
      <c r="B37" t="s">
        <v>176</v>
      </c>
      <c r="C37">
        <v>0</v>
      </c>
      <c r="E37">
        <v>0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</sheetData>
  <printOptions horizontalCentered="1"/>
  <pageMargins left="0" right="0" top="0.74803149606299213" bottom="0.74803149606299213" header="0.31496062992125984" footer="0.31496062992125984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60B78-183B-4F74-AAF3-DD2D84E3A600}">
  <dimension ref="A3:Z20"/>
  <sheetViews>
    <sheetView topLeftCell="A3" workbookViewId="0">
      <selection activeCell="A5" sqref="A5:XFD21"/>
    </sheetView>
  </sheetViews>
  <sheetFormatPr baseColWidth="10" defaultColWidth="11.5546875" defaultRowHeight="14.4" x14ac:dyDescent="0.3"/>
  <cols>
    <col min="1" max="1" width="5.6640625" customWidth="1"/>
    <col min="2" max="2" width="28.77734375" customWidth="1"/>
    <col min="7" max="7" width="15.109375" customWidth="1"/>
    <col min="9" max="9" width="17.44140625" customWidth="1"/>
  </cols>
  <sheetData>
    <row r="3" spans="1:26" ht="18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8" x14ac:dyDescent="0.35">
      <c r="A4" t="s">
        <v>190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3">
      <c r="A5" t="s">
        <v>99</v>
      </c>
    </row>
    <row r="6" spans="1:26" x14ac:dyDescent="0.3">
      <c r="A6" t="s">
        <v>100</v>
      </c>
    </row>
    <row r="7" spans="1:26" x14ac:dyDescent="0.3">
      <c r="A7" t="s">
        <v>101</v>
      </c>
      <c r="B7" t="s">
        <v>102</v>
      </c>
    </row>
    <row r="8" spans="1:26" ht="42.6" customHeight="1" x14ac:dyDescent="0.3">
      <c r="B8" t="s">
        <v>75</v>
      </c>
      <c r="C8" t="s">
        <v>71</v>
      </c>
      <c r="D8" t="s">
        <v>59</v>
      </c>
      <c r="E8" t="s">
        <v>60</v>
      </c>
      <c r="F8" t="s">
        <v>103</v>
      </c>
      <c r="G8" t="s">
        <v>104</v>
      </c>
      <c r="H8" t="s">
        <v>59</v>
      </c>
      <c r="I8" t="s">
        <v>60</v>
      </c>
      <c r="J8" t="s">
        <v>103</v>
      </c>
      <c r="K8" t="s">
        <v>105</v>
      </c>
      <c r="L8" t="s">
        <v>59</v>
      </c>
      <c r="M8" t="s">
        <v>60</v>
      </c>
      <c r="N8" t="s">
        <v>103</v>
      </c>
      <c r="O8" t="s">
        <v>106</v>
      </c>
      <c r="P8" t="s">
        <v>59</v>
      </c>
      <c r="Q8" t="s">
        <v>60</v>
      </c>
      <c r="R8" t="s">
        <v>103</v>
      </c>
      <c r="S8" t="s">
        <v>107</v>
      </c>
      <c r="T8" t="s">
        <v>59</v>
      </c>
      <c r="U8" t="s">
        <v>60</v>
      </c>
      <c r="V8" t="s">
        <v>103</v>
      </c>
      <c r="W8" t="s">
        <v>108</v>
      </c>
      <c r="X8" t="s">
        <v>59</v>
      </c>
      <c r="Y8" t="s">
        <v>60</v>
      </c>
      <c r="Z8" t="s">
        <v>103</v>
      </c>
    </row>
    <row r="9" spans="1:26" x14ac:dyDescent="0.3">
      <c r="A9">
        <v>1</v>
      </c>
      <c r="B9" t="s">
        <v>72</v>
      </c>
    </row>
    <row r="10" spans="1:26" x14ac:dyDescent="0.3">
      <c r="A10">
        <v>2</v>
      </c>
      <c r="B10" t="s">
        <v>88</v>
      </c>
    </row>
    <row r="11" spans="1:26" x14ac:dyDescent="0.3">
      <c r="A11">
        <v>3</v>
      </c>
      <c r="B11" t="s">
        <v>89</v>
      </c>
    </row>
    <row r="12" spans="1:26" x14ac:dyDescent="0.3">
      <c r="A12">
        <v>4</v>
      </c>
      <c r="B12" t="s">
        <v>90</v>
      </c>
    </row>
    <row r="13" spans="1:26" x14ac:dyDescent="0.3">
      <c r="A13">
        <v>5</v>
      </c>
      <c r="B13" t="s">
        <v>91</v>
      </c>
    </row>
    <row r="14" spans="1:26" x14ac:dyDescent="0.3">
      <c r="A14">
        <v>6</v>
      </c>
      <c r="B14" t="s">
        <v>92</v>
      </c>
    </row>
    <row r="15" spans="1:26" x14ac:dyDescent="0.3">
      <c r="A15">
        <v>7</v>
      </c>
      <c r="B15" t="s">
        <v>93</v>
      </c>
    </row>
    <row r="16" spans="1:26" x14ac:dyDescent="0.3">
      <c r="A16">
        <v>8</v>
      </c>
      <c r="B16" t="s">
        <v>94</v>
      </c>
    </row>
    <row r="17" spans="1:18" x14ac:dyDescent="0.3">
      <c r="A17">
        <v>9</v>
      </c>
      <c r="B17" t="s">
        <v>95</v>
      </c>
    </row>
    <row r="18" spans="1:18" x14ac:dyDescent="0.3">
      <c r="A18">
        <v>10</v>
      </c>
      <c r="B18" t="s">
        <v>96</v>
      </c>
    </row>
    <row r="19" spans="1:18" x14ac:dyDescent="0.3">
      <c r="A19">
        <v>11</v>
      </c>
      <c r="B19" t="s">
        <v>109</v>
      </c>
      <c r="G19">
        <v>2</v>
      </c>
      <c r="H19">
        <v>2</v>
      </c>
      <c r="I19">
        <v>1</v>
      </c>
    </row>
    <row r="20" spans="1:18" x14ac:dyDescent="0.3">
      <c r="B20" t="s">
        <v>5</v>
      </c>
      <c r="G20">
        <v>2</v>
      </c>
      <c r="H20">
        <v>2</v>
      </c>
      <c r="I20">
        <v>1</v>
      </c>
      <c r="R20">
        <f>SUM(R10:R19)</f>
        <v>0</v>
      </c>
    </row>
  </sheetData>
  <mergeCells count="1">
    <mergeCell ref="A3:Z3"/>
  </mergeCells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B0167-431B-4667-B656-D8A62334FADC}">
  <dimension ref="A1:I37"/>
  <sheetViews>
    <sheetView workbookViewId="0">
      <selection activeCell="A5" sqref="A5:XFD39"/>
    </sheetView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4.5546875" customWidth="1"/>
    <col min="8" max="8" width="31.21875" customWidth="1"/>
    <col min="9" max="9" width="14.44140625" customWidth="1"/>
  </cols>
  <sheetData>
    <row r="1" spans="1:9" x14ac:dyDescent="0.3">
      <c r="A1" t="s">
        <v>190</v>
      </c>
    </row>
    <row r="4" spans="1:9" x14ac:dyDescent="0.3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3">
      <c r="A5" t="s">
        <v>110</v>
      </c>
    </row>
    <row r="6" spans="1:9" x14ac:dyDescent="0.3">
      <c r="A6" t="s">
        <v>111</v>
      </c>
    </row>
    <row r="7" spans="1:9" x14ac:dyDescent="0.3">
      <c r="A7" t="s">
        <v>112</v>
      </c>
    </row>
    <row r="8" spans="1:9" ht="39.6" customHeight="1" x14ac:dyDescent="0.3">
      <c r="A8" t="s">
        <v>113</v>
      </c>
      <c r="B8" t="s">
        <v>75</v>
      </c>
      <c r="C8" t="s">
        <v>114</v>
      </c>
      <c r="D8" t="s">
        <v>115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</row>
    <row r="9" spans="1:9" ht="27.6" customHeight="1" x14ac:dyDescent="0.3">
      <c r="A9">
        <v>1</v>
      </c>
      <c r="B9" t="s">
        <v>121</v>
      </c>
      <c r="C9" t="s">
        <v>122</v>
      </c>
      <c r="D9" t="s">
        <v>123</v>
      </c>
      <c r="E9">
        <v>1</v>
      </c>
      <c r="F9">
        <v>1</v>
      </c>
      <c r="G9" t="s">
        <v>124</v>
      </c>
      <c r="I9">
        <v>15</v>
      </c>
    </row>
    <row r="10" spans="1:9" ht="27.6" customHeight="1" x14ac:dyDescent="0.3">
      <c r="C10" t="s">
        <v>125</v>
      </c>
      <c r="D10" t="s">
        <v>123</v>
      </c>
      <c r="E10">
        <v>1</v>
      </c>
      <c r="F10">
        <v>1</v>
      </c>
      <c r="G10" t="s">
        <v>124</v>
      </c>
      <c r="I10">
        <v>12</v>
      </c>
    </row>
    <row r="11" spans="1:9" ht="27.6" customHeight="1" x14ac:dyDescent="0.3">
      <c r="C11" t="s">
        <v>126</v>
      </c>
      <c r="D11" t="s">
        <v>123</v>
      </c>
      <c r="E11">
        <v>1</v>
      </c>
      <c r="F11">
        <v>1</v>
      </c>
      <c r="G11" t="s">
        <v>124</v>
      </c>
      <c r="I11">
        <v>14</v>
      </c>
    </row>
    <row r="12" spans="1:9" ht="25.8" customHeight="1" x14ac:dyDescent="0.3"/>
    <row r="13" spans="1:9" ht="13.2" customHeight="1" x14ac:dyDescent="0.3"/>
    <row r="14" spans="1:9" ht="51" customHeight="1" x14ac:dyDescent="0.3">
      <c r="A14">
        <v>3</v>
      </c>
      <c r="B14" t="s">
        <v>127</v>
      </c>
      <c r="C14" t="s">
        <v>128</v>
      </c>
      <c r="D14" t="s">
        <v>129</v>
      </c>
      <c r="E14">
        <v>5</v>
      </c>
      <c r="F14">
        <v>3.5</v>
      </c>
      <c r="G14" t="s">
        <v>130</v>
      </c>
      <c r="I14">
        <v>600</v>
      </c>
    </row>
    <row r="15" spans="1:9" ht="91.8" customHeight="1" x14ac:dyDescent="0.3">
      <c r="C15" t="s">
        <v>131</v>
      </c>
      <c r="D15" t="s">
        <v>129</v>
      </c>
      <c r="E15">
        <v>17</v>
      </c>
      <c r="F15">
        <v>17</v>
      </c>
      <c r="G15" t="s">
        <v>132</v>
      </c>
      <c r="I15">
        <v>235</v>
      </c>
    </row>
    <row r="16" spans="1:9" ht="85.8" customHeight="1" x14ac:dyDescent="0.3"/>
    <row r="17" spans="1:9" ht="82.8" customHeight="1" x14ac:dyDescent="0.3">
      <c r="B17" t="s">
        <v>133</v>
      </c>
      <c r="C17" t="s">
        <v>134</v>
      </c>
      <c r="D17" t="s">
        <v>129</v>
      </c>
      <c r="E17">
        <v>4</v>
      </c>
      <c r="F17">
        <v>4</v>
      </c>
      <c r="G17" t="s">
        <v>124</v>
      </c>
      <c r="I17">
        <v>30</v>
      </c>
    </row>
    <row r="18" spans="1:9" ht="76.2" customHeight="1" x14ac:dyDescent="0.3">
      <c r="C18" t="s">
        <v>135</v>
      </c>
      <c r="D18" t="s">
        <v>129</v>
      </c>
      <c r="E18">
        <v>4</v>
      </c>
      <c r="F18">
        <v>2</v>
      </c>
      <c r="G18" t="s">
        <v>124</v>
      </c>
      <c r="I18">
        <v>30</v>
      </c>
    </row>
    <row r="19" spans="1:9" ht="76.2" customHeight="1" x14ac:dyDescent="0.3">
      <c r="C19" t="s">
        <v>136</v>
      </c>
      <c r="D19" t="s">
        <v>129</v>
      </c>
      <c r="E19">
        <v>5</v>
      </c>
      <c r="F19">
        <v>2</v>
      </c>
      <c r="G19" t="s">
        <v>124</v>
      </c>
      <c r="I19">
        <v>148</v>
      </c>
    </row>
    <row r="20" spans="1:9" ht="77.400000000000006" customHeight="1" x14ac:dyDescent="0.3"/>
    <row r="21" spans="1:9" ht="15" customHeight="1" x14ac:dyDescent="0.3"/>
    <row r="22" spans="1:9" ht="15" customHeight="1" x14ac:dyDescent="0.3"/>
    <row r="23" spans="1:9" ht="21" customHeight="1" x14ac:dyDescent="0.3">
      <c r="A23">
        <v>6</v>
      </c>
      <c r="B23" t="s">
        <v>137</v>
      </c>
      <c r="C23" t="s">
        <v>138</v>
      </c>
      <c r="D23" t="s">
        <v>129</v>
      </c>
      <c r="E23">
        <v>2</v>
      </c>
      <c r="F23">
        <v>1</v>
      </c>
      <c r="G23" t="s">
        <v>139</v>
      </c>
      <c r="I23">
        <v>80000</v>
      </c>
    </row>
    <row r="24" spans="1:9" ht="21" customHeight="1" x14ac:dyDescent="0.3">
      <c r="C24" t="s">
        <v>140</v>
      </c>
      <c r="D24" t="s">
        <v>129</v>
      </c>
      <c r="E24">
        <v>2.5</v>
      </c>
      <c r="F24">
        <v>2.5</v>
      </c>
      <c r="I24">
        <v>120</v>
      </c>
    </row>
    <row r="25" spans="1:9" ht="21" customHeight="1" x14ac:dyDescent="0.3"/>
    <row r="26" spans="1:9" ht="13.2" customHeight="1" x14ac:dyDescent="0.3"/>
    <row r="27" spans="1:9" ht="13.2" customHeight="1" x14ac:dyDescent="0.3"/>
    <row r="28" spans="1:9" ht="13.2" customHeight="1" x14ac:dyDescent="0.3"/>
    <row r="29" spans="1:9" ht="13.2" customHeight="1" x14ac:dyDescent="0.3"/>
    <row r="30" spans="1:9" ht="13.2" customHeight="1" x14ac:dyDescent="0.3"/>
    <row r="31" spans="1:9" ht="25.8" customHeight="1" x14ac:dyDescent="0.3">
      <c r="A31">
        <v>7</v>
      </c>
      <c r="B31" t="s">
        <v>141</v>
      </c>
      <c r="C31" t="s">
        <v>142</v>
      </c>
      <c r="D31" t="s">
        <v>143</v>
      </c>
      <c r="E31">
        <v>1.5</v>
      </c>
      <c r="F31">
        <v>1.5</v>
      </c>
      <c r="G31" t="s">
        <v>144</v>
      </c>
      <c r="I31">
        <v>9</v>
      </c>
    </row>
    <row r="32" spans="1:9" ht="19.8" customHeight="1" x14ac:dyDescent="0.3">
      <c r="C32" t="s">
        <v>145</v>
      </c>
      <c r="D32" t="s">
        <v>129</v>
      </c>
      <c r="E32">
        <v>3.5</v>
      </c>
      <c r="F32">
        <v>1.5</v>
      </c>
      <c r="G32" t="s">
        <v>146</v>
      </c>
      <c r="I32">
        <v>10</v>
      </c>
    </row>
    <row r="33" spans="1:9" ht="13.2" customHeight="1" x14ac:dyDescent="0.3"/>
    <row r="34" spans="1:9" ht="48.6" customHeight="1" x14ac:dyDescent="0.3">
      <c r="A34">
        <v>8</v>
      </c>
      <c r="B34" t="s">
        <v>147</v>
      </c>
      <c r="C34" t="s">
        <v>148</v>
      </c>
      <c r="D34" t="s">
        <v>129</v>
      </c>
      <c r="E34">
        <v>2.5</v>
      </c>
      <c r="F34">
        <v>2</v>
      </c>
      <c r="G34" t="s">
        <v>149</v>
      </c>
      <c r="I34">
        <v>1500</v>
      </c>
    </row>
    <row r="35" spans="1:9" ht="29.4" customHeight="1" x14ac:dyDescent="0.3">
      <c r="C35" t="s">
        <v>150</v>
      </c>
      <c r="D35" t="s">
        <v>151</v>
      </c>
      <c r="E35">
        <v>3.5</v>
      </c>
      <c r="F35">
        <v>1</v>
      </c>
      <c r="G35" t="s">
        <v>152</v>
      </c>
      <c r="I35">
        <v>80</v>
      </c>
    </row>
    <row r="36" spans="1:9" ht="13.2" customHeight="1" x14ac:dyDescent="0.3"/>
    <row r="37" spans="1:9" ht="19.2" customHeight="1" x14ac:dyDescent="0.3">
      <c r="B37" t="s">
        <v>5</v>
      </c>
      <c r="E37">
        <v>53.5</v>
      </c>
      <c r="F37">
        <v>41</v>
      </c>
      <c r="I37">
        <v>82803</v>
      </c>
    </row>
  </sheetData>
  <mergeCells count="1">
    <mergeCell ref="A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2025-02-11T15:07:07Z</dcterms:modified>
</cp:coreProperties>
</file>