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ON NOVIEMBRE 2024\Informes de Ejecución noviembre\"/>
    </mc:Choice>
  </mc:AlternateContent>
  <xr:revisionPtr revIDLastSave="0" documentId="13_ncr:1_{EF8B269A-ED36-404D-A48B-F7014E749EA3}" xr6:coauthVersionLast="47" xr6:coauthVersionMax="47" xr10:uidLastSave="{00000000-0000-0000-0000-000000000000}"/>
  <bookViews>
    <workbookView xWindow="-108" yWindow="-108" windowWidth="23256" windowHeight="12456" xr2:uid="{4772EB26-D95D-4476-A9B2-01740D83BE12}"/>
  </bookViews>
  <sheets>
    <sheet name="PRODUCCIÓN" sheetId="3" r:id="rId1"/>
    <sheet name="MIP" sheetId="4" r:id="rId2"/>
    <sheet name="COSECHA" sheetId="5" r:id="rId3"/>
    <sheet name="POSCOSECHA" sheetId="6" r:id="rId4"/>
    <sheet name="EXTENSIÓN" sheetId="1" r:id="rId5"/>
    <sheet name="CAPACITACION" sheetId="2" r:id="rId6"/>
    <sheet name="M&amp;C" sheetId="9" r:id="rId7"/>
    <sheet name="DES. RURAL" sheetId="10" r:id="rId8"/>
    <sheet name="DES. RURAL Caminos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0" l="1"/>
  <c r="E41" i="9"/>
  <c r="E40" i="9"/>
  <c r="E39" i="9"/>
  <c r="E38" i="9"/>
  <c r="E37" i="9"/>
  <c r="E36" i="9"/>
  <c r="E35" i="9"/>
  <c r="E34" i="9"/>
  <c r="E33" i="9"/>
  <c r="E32" i="9"/>
  <c r="H21" i="6" l="1"/>
  <c r="G21" i="6"/>
  <c r="I21" i="6" s="1"/>
  <c r="E21" i="6"/>
  <c r="D21" i="6"/>
  <c r="I20" i="6"/>
  <c r="I19" i="6"/>
  <c r="I18" i="6"/>
  <c r="I17" i="6"/>
  <c r="I16" i="6"/>
  <c r="I15" i="6"/>
  <c r="I14" i="6"/>
  <c r="I13" i="6"/>
  <c r="L18" i="5"/>
  <c r="K18" i="5"/>
  <c r="R18" i="5" s="1"/>
  <c r="J18" i="5"/>
  <c r="I18" i="5"/>
  <c r="G18" i="5"/>
  <c r="F18" i="5"/>
  <c r="D18" i="5"/>
  <c r="C18" i="5"/>
  <c r="E18" i="5" s="1"/>
  <c r="R17" i="5"/>
  <c r="H17" i="5"/>
  <c r="E17" i="5"/>
  <c r="R16" i="5"/>
  <c r="E16" i="5"/>
  <c r="R15" i="5"/>
  <c r="H15" i="5"/>
  <c r="E15" i="5"/>
  <c r="R14" i="5"/>
  <c r="H14" i="5"/>
  <c r="E14" i="5"/>
  <c r="R13" i="5"/>
  <c r="H13" i="5"/>
  <c r="E13" i="5"/>
  <c r="R12" i="5"/>
  <c r="H11" i="5"/>
  <c r="E11" i="5"/>
  <c r="R10" i="5"/>
  <c r="H10" i="5"/>
  <c r="E10" i="5"/>
  <c r="R9" i="5"/>
  <c r="H9" i="5"/>
  <c r="E9" i="5"/>
  <c r="R8" i="5"/>
  <c r="H8" i="5"/>
  <c r="H18" i="5" s="1"/>
  <c r="E8" i="5"/>
  <c r="F43" i="4" l="1"/>
  <c r="E43" i="4"/>
  <c r="D43" i="4"/>
  <c r="C43" i="4"/>
  <c r="G42" i="4"/>
  <c r="G41" i="4"/>
  <c r="G40" i="4"/>
  <c r="G39" i="4"/>
  <c r="G38" i="4"/>
  <c r="G37" i="4"/>
  <c r="G36" i="4"/>
  <c r="G35" i="4"/>
  <c r="F31" i="4"/>
  <c r="E31" i="4"/>
  <c r="G31" i="4" s="1"/>
  <c r="D31" i="4"/>
  <c r="C31" i="4"/>
  <c r="G30" i="4"/>
  <c r="G29" i="4"/>
  <c r="G28" i="4"/>
  <c r="G27" i="4"/>
  <c r="G26" i="4"/>
  <c r="G25" i="4"/>
  <c r="G24" i="4"/>
  <c r="G23" i="4"/>
  <c r="G19" i="4"/>
  <c r="F19" i="4"/>
  <c r="E19" i="4"/>
  <c r="D19" i="4"/>
  <c r="C19" i="4"/>
  <c r="H18" i="4"/>
  <c r="H17" i="4"/>
  <c r="H16" i="4"/>
  <c r="H15" i="4"/>
  <c r="H14" i="4"/>
  <c r="H13" i="4"/>
  <c r="H12" i="4"/>
  <c r="H11" i="4"/>
  <c r="J20" i="3"/>
  <c r="I20" i="3"/>
  <c r="H20" i="3"/>
  <c r="F20" i="3"/>
  <c r="E20" i="3"/>
  <c r="D20" i="3"/>
  <c r="C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G43" i="4" l="1"/>
  <c r="H19" i="4"/>
  <c r="G20" i="3"/>
  <c r="K20" i="3"/>
  <c r="L15" i="2"/>
  <c r="K15" i="2"/>
  <c r="J15" i="2"/>
  <c r="H15" i="2"/>
  <c r="G15" i="2"/>
  <c r="F15" i="2"/>
  <c r="D15" i="2"/>
  <c r="C15" i="2"/>
  <c r="B15" i="2"/>
  <c r="M14" i="2"/>
  <c r="I14" i="2"/>
  <c r="E14" i="2"/>
  <c r="M13" i="2"/>
  <c r="I13" i="2"/>
  <c r="E13" i="2"/>
  <c r="M12" i="2"/>
  <c r="I12" i="2"/>
  <c r="E12" i="2"/>
  <c r="M11" i="2"/>
  <c r="I11" i="2"/>
  <c r="E11" i="2"/>
  <c r="M10" i="2"/>
  <c r="I10" i="2"/>
  <c r="E10" i="2"/>
  <c r="M9" i="2"/>
  <c r="I9" i="2"/>
  <c r="E9" i="2"/>
  <c r="M8" i="2"/>
  <c r="I8" i="2"/>
  <c r="E8" i="2"/>
  <c r="M7" i="2"/>
  <c r="M15" i="2" s="1"/>
  <c r="I7" i="2"/>
  <c r="I15" i="2" s="1"/>
  <c r="E7" i="2"/>
  <c r="E15" i="2" s="1"/>
  <c r="AD17" i="1" l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<sst xmlns="http://schemas.openxmlformats.org/spreadsheetml/2006/main" count="381" uniqueCount="165">
  <si>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</si>
  <si>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</si>
  <si>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</si>
  <si>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</si>
  <si>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</si>
  <si>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</si>
  <si>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</si>
  <si>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</si>
  <si>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</si>
  <si>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</si>
  <si>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TOTALES</t>
  </si>
  <si>
    <t>NORDESTE</t>
  </si>
  <si>
    <t>NORTE</t>
  </si>
  <si>
    <t>SURESTE</t>
  </si>
  <si>
    <t>SUROESTE</t>
  </si>
  <si>
    <t>Mes: NOVIEMBRE 2024</t>
  </si>
  <si>
    <t>DIVISIÓN DE EXTENSIÓN</t>
  </si>
  <si>
    <t>REGIONALES</t>
  </si>
  <si>
    <t>CENTRAL</t>
  </si>
  <si>
    <t>NORCENTRAL</t>
  </si>
  <si>
    <t>NOROESTE</t>
  </si>
  <si>
    <t>SUR</t>
  </si>
  <si>
    <t>Informe de las actividades de Capacitación</t>
  </si>
  <si>
    <t>CURSOS</t>
  </si>
  <si>
    <t>TALLERES</t>
  </si>
  <si>
    <t>CHARLAS</t>
  </si>
  <si>
    <t>Informe Mensual de las Actividades de extensión</t>
  </si>
  <si>
    <t>INFORME DE EJECUCIÓN</t>
  </si>
  <si>
    <t xml:space="preserve"> SIEMBRAS DE PLANTAS EN FOMENTO Y RENOVACIÓN DE CAFETALES</t>
  </si>
  <si>
    <t>NOVIEMBRE, 2024.</t>
  </si>
  <si>
    <t>BENEFICIARIOS</t>
  </si>
  <si>
    <t>PLANTAS SEMBRADAS</t>
  </si>
  <si>
    <t>TAREAS FOMENTADAS</t>
  </si>
  <si>
    <t>HOMBRE</t>
  </si>
  <si>
    <t>MUJER</t>
  </si>
  <si>
    <t>TAREAS RENOVADAS</t>
  </si>
  <si>
    <t xml:space="preserve"> 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</si>
  <si>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</si>
  <si>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</si>
  <si>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</si>
  <si>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</si>
  <si>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</si>
  <si>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</si>
  <si>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</si>
  <si>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</si>
  <si>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</si>
  <si>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</si>
  <si>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PRONÓSTICO Y REPORTE DE COSECHA 2024-2025</t>
  </si>
  <si>
    <t>DIRECCIONES REGIONALES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</si>
  <si>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</si>
  <si>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</si>
  <si>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</si>
  <si>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</si>
  <si>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</si>
  <si>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</si>
  <si>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</si>
  <si>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</si>
  <si>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</si>
  <si>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</si>
  <si>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</si>
  <si>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</si>
  <si>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</si>
  <si>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</si>
  <si>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</si>
  <si>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</si>
  <si>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NORDESTE (ROBUSTA)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</si>
  <si>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</si>
  <si>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DIRECCIÓN TÉCNICA</t>
  </si>
  <si>
    <t>DIVISIÓN COSECHA, POSTCOSECHA E INDUSTRIALIZACIÓN DEL CAFÉ</t>
  </si>
  <si>
    <t xml:space="preserve">INFORME DE ACTIVIDADES REALIZADAS CORRESPONIENTES AL MES DE NOVIEMBRE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</si>
  <si>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</si>
  <si>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</si>
  <si>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</si>
  <si>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</si>
  <si>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</si>
  <si>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>1(Rep. Bef. Húmedo)</t>
  </si>
  <si>
    <t>1 (Secadero Tipo Tunel)</t>
  </si>
  <si>
    <t>DIVISION DE VERIFICACION</t>
  </si>
  <si>
    <t>No.</t>
  </si>
  <si>
    <t>DETALLE</t>
  </si>
  <si>
    <t>NOV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</si>
  <si>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</si>
  <si>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</si>
  <si>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</si>
  <si>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</si>
  <si>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</si>
  <si>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</si>
  <si>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 NOVIEMBRE</t>
  </si>
  <si>
    <t xml:space="preserve">ACTIVIDADES REALIZADAS 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</si>
  <si>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</si>
  <si>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</si>
  <si>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</si>
  <si>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</si>
  <si>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</si>
  <si>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</si>
  <si>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</si>
  <si>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</si>
  <si>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NOVIEMBRE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</si>
  <si>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</si>
  <si>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</si>
  <si>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</si>
  <si>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</si>
  <si>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</si>
  <si>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</si>
  <si>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</si>
  <si>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</si>
  <si>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</si>
  <si>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</si>
  <si>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</si>
  <si>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</si>
  <si>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</si>
  <si>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</si>
  <si>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</si>
  <si>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TECNICO RESPONSABLE:  IGNACIO CONTRERAS REYES</t>
  </si>
  <si>
    <t>MES</t>
  </si>
  <si>
    <t>2024   NOVIEMBRE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</si>
  <si>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</si>
  <si>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</si>
  <si>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</si>
  <si>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</si>
  <si>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</si>
  <si>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</si>
  <si>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</si>
  <si>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Departamento de Desarrollo Rural</t>
  </si>
  <si>
    <t>CONSOLIDADO MENSUAL REHABILITACIÓN DE CAMINOS</t>
  </si>
  <si>
    <t>MES :  NOVIEMBRE    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</si>
  <si>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</si>
  <si>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</si>
  <si>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</si>
  <si>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</si>
  <si>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</si>
  <si>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</si>
  <si>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</si>
  <si>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</si>
  <si>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CARRETERO</t>
  </si>
  <si>
    <t>Aguacate - Villa Nueva</t>
  </si>
  <si>
    <t>Carretero</t>
  </si>
  <si>
    <t>Con Agricultura, Obras Publicas, La Gobernacion y el Director de la Junta Distrital de Paradero</t>
  </si>
  <si>
    <t>Coordinar Apoyo y combustible</t>
  </si>
  <si>
    <t>El Manguito - Las Abejas</t>
  </si>
  <si>
    <t xml:space="preserve"> LA GOBERNACION MAO,MINISTERIO AGRICULTURA, INDOCAFE, JUNTA DISTRITAL MAIZAL,  M.OBRAPUBLICA, LOS PRODUCTORES</t>
  </si>
  <si>
    <t xml:space="preserve">Aporte parte de combustible </t>
  </si>
  <si>
    <t>Las Abejas - El 31</t>
  </si>
  <si>
    <t xml:space="preserve">El 31 - La Cumbre    </t>
  </si>
  <si>
    <t xml:space="preserve">La Cumbre - Alto    </t>
  </si>
  <si>
    <t xml:space="preserve"> El Alto - Loma de Maimon</t>
  </si>
  <si>
    <t xml:space="preserve"> Loma de Maimon - Al Pino</t>
  </si>
  <si>
    <t>La Yayita- Pedro Garcia</t>
  </si>
  <si>
    <t>carretero</t>
  </si>
  <si>
    <t>parado por falta de pago</t>
  </si>
  <si>
    <t>Acero Estrella</t>
  </si>
  <si>
    <t>Guanito-Arroyo Cano</t>
  </si>
  <si>
    <t>Obras Publica</t>
  </si>
  <si>
    <t>El Palmar -La Guama</t>
  </si>
  <si>
    <t xml:space="preserve">Carretera </t>
  </si>
  <si>
    <t>Majaguita</t>
  </si>
  <si>
    <t>Guayuyos</t>
  </si>
  <si>
    <t>Carretera Ventura</t>
  </si>
  <si>
    <t>Camino Carreterero</t>
  </si>
  <si>
    <t>Monte Los Pollos</t>
  </si>
  <si>
    <t>849-629-3889</t>
  </si>
  <si>
    <t>El firme, Los Anones, Cambita Garabitos</t>
  </si>
  <si>
    <t>Carretera</t>
  </si>
  <si>
    <t>EGEHID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</si>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</sst>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5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Comma 2" xfId="3" xr:uid="{31A9321D-7B78-4294-B8FA-36F9977A83D4}"/>
    <cellStyle name="Millares 5" xfId="2" xr:uid="{5B0421CE-A22F-4162-9F51-5E05159A4C7F}"/>
    <cellStyle name="Normal" xfId="0" builtinId="0"/>
    <cellStyle name="Normal 2" xfId="4" xr:uid="{C8B73192-66E4-4C9B-9E7A-04981AE3A6F2}"/>
    <cellStyle name="Normal 5 2" xfId="1" xr:uid="{21C72875-3D92-45A7-9337-62450251B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16BCDE4-C7FE-41AE-8539-06B4A38B247A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434DDBF2-B4D7-4003-8F42-778D1159E42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7C2CF3FC-3D59-4F8B-8FE4-432AFB716FC7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ABD995E1-FF53-4758-A7C8-F3DA39153C35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9EE2057-68AC-40F1-8A3F-CC86020C122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A7C6675E-7F19-460E-BECA-45B1E6928A9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7509262E-6757-413A-B818-54F7A46DA45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52326F44-A259-4DA0-95EE-6828A95E1FF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47BBD895-8B6C-442B-8670-593A8768E3A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385807EC-CBB3-4988-A96F-974086D7CB7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84E002DE-1850-4A89-AC67-EAC4890EBD6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C449693F-B186-45EE-BFAE-03888EC8C47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81B64F80-F433-47D0-A5A9-7C0E54A78C3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F30ABA37-11F5-4A40-9FE0-6664F9C5C62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F6B4A3AA-87F7-4EAB-8E56-F5B9F07A79E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0684345B-985D-4847-B8B4-61FD72CC463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8799216F-5D88-49D2-8314-520F50D864F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526505D-6D12-4650-BAA3-A10EB5B86A4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805C0B10-9B4F-4BB5-9C91-EBB707C9BBA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BBED363F-BA9E-4314-967C-B8EAB136242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5F1E9631-5894-49F6-A432-E8A33A9DE7C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6601BD79-E193-41D8-8B07-49AC4E40C2E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D40B9668-0947-4D5A-AA79-2F9C60EF203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550BBAB1-266C-47E0-8A19-83234707C7E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B772A95B-02D4-46E1-AAD3-F9C305CB444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B68168C7-D2B0-4D1E-B08F-A86AF996222E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A3AF32EA-7E3C-43DB-B1E3-673FE847733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7E46AEEE-D5DA-4277-9DE7-671AC760ECB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6AC85E0F-A414-446E-A711-BF5C9350F8F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F547464F-6053-4ADE-BA95-26F258C0CFB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5F0E581D-BDD5-4C59-8DCD-BA4EF33584A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B4D8C685-49C4-4F65-8C9F-814EA3D8A33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A32355F4-C5CD-4E6D-BF24-155A43F840C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3E267F82-1FCD-4715-B1C0-98BFC9620D1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2E0613A5-4EAB-4534-A59F-044DEBE615D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8C00BBD3-47E4-41AB-83DC-4F974BB288A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D5B5F44D-55C9-4873-89A2-FFB0140D74B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D3593FFD-B44C-4409-9966-0623881FF50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26DBC230-BFF7-4FAE-BDA3-B2D6A1A0C9C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C0B00D5D-BBFF-4CB3-883B-A0C4D4E4145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875F1115-C27B-409E-B45A-15EF818A5D6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6E8FB092-1AB3-442A-AB5B-8C854942570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2ED5813-1921-4330-84B1-861EC845FB0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E8FB6BCF-A697-4953-8B73-A9E1F9D8D8D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C0E3A230-BD67-4EB2-9601-B1C246623F1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A273FD93-6EA2-44A6-9536-FA9B99BF82B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63C1A385-616B-4A14-9289-CD9268E2800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DADD65A6-545E-49FE-ACC8-DAC06170B53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9DFEB124-F8A0-4FEF-825B-D93308DB93F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0BD3CFA4-7E11-42ED-956D-2BDE8C82682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6A551E81-8103-4EEA-AC4B-C8338A329AD2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51E42BB9-F0F6-4622-BB58-53CC4984D25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91DEBFCA-21BF-4A64-9841-0C93494629D3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8E228AE1-6363-479B-A52A-F3BAAE200C79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AC7837C9-5DAB-47E3-AA83-C026280D848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C53DAF98-071E-498C-9589-3960571B24E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E5ED885E-0693-47E6-8D4C-AA3FE8119E0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5A159705-4FCC-479D-9E46-35B6E8B9829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5FFB1315-7386-441C-8EDD-BD2BB9E3F87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2AEDBC4A-12EE-4623-9B13-4B90029E38E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4CD198C-E268-4383-B780-B0E91B6BC3E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1F656077-F958-4BCA-924C-49A0B4FC14E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15755CDB-401B-4890-82CD-17502265E26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6D53A834-7EDB-457D-845D-C7E6675A883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EEBC5A3B-AC1D-47F9-93CC-B38CA1B646B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059D08E8-BE64-4362-9925-79817319ED1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47DB88C3-1224-4643-B700-D9C61C5DA84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1C46DC0E-7B6B-4D0F-BEDC-A16F5718E18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8F303509-DF4A-43C2-8DEC-DB76903EB09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BB6CB1BC-265A-4172-8E2D-3BB735BBC55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D679E4AC-572C-4887-80D3-2F080ABA70F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6761E5B5-6FF7-42F3-8784-45089428CE1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E83B48BE-9691-4D0E-807E-E3E6BB8235E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3062DBF7-7CF2-4B0C-BE48-9BF80007444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155C4654-7681-42AC-B9F8-E76C4337E11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01DD932C-8EBE-41AD-9ECF-E3E988EF445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7A3137C6-D83E-47B7-98BB-56CF7C529228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6CDA01F-93E9-40E4-9E23-7F6CFC4A1569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9AEFE17F-8D39-4F4F-AC42-1D07A0BC97FC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708857EB-DA86-4ED5-9373-493F38393A12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D8B920D1-46CF-4DA7-BE3F-2D84B837C188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B7CA20C5-41C8-4992-B2F0-BC591B65CDD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031DB98E-09A4-4834-9100-4553B8EBF241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5BD780F4-60FF-4884-BF5E-4718A714329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0FB3E71E-B3A3-4108-856B-5C83C107AC4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3FC39E24-F153-470D-A1EB-3249B76B5D2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1E305A8F-90FC-489A-B34E-5C724E24066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5353A7CF-B05F-4958-898F-845E961DDAB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250445A5-D63E-40E5-8357-85E6D9943AC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75D158E-8855-46FB-8656-8B1DC35EB79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F0708AC0-573E-4402-9722-B00DA79020C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AE5F276D-2631-4CFD-9EC2-0A9FE9868D1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66DF575F-9393-4866-931B-9D254D1E887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7F331461-4626-4812-B65A-55CC7088013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ED209B7E-25A5-4405-8FB6-CB6FEEE32BF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DD44EFF9-2F2E-4868-B959-458B1366622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5B217731-0447-4A9C-BA04-51C2A7674B5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8DC3B39A-D798-4C28-869A-4DCD31F8026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6DCA2DCB-67FB-4CAF-A999-F8B781CC11A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C7C65428-8C4D-4256-99EC-0A6F45F07B2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6B87AEE4-AAE0-4195-B8A5-4140062E92D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DF0CDA40-2F3D-4B0D-8AB6-5B2A090FF61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80038E00-1A27-419A-A2D9-5087A797689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17C2367-D2C5-4442-84D3-96C1D7F9D7C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9D475008-2D5A-450E-B0A2-4EBE8D51F8D7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D7543B13-87C9-434D-A32B-2C8E977A2C16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39B3F6AC-1FE6-4112-9D00-780F35EFAE13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EFDF28CA-5255-4027-B015-A62D08FF91FC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3C40F334-4FA2-48A9-9E05-FAAA6159705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43EEC477-E355-49CD-8D63-A77365933D1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17AD59B3-772F-4BA8-AA9E-AEE20B91A95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98CFAE67-FA56-4BE4-ACCF-2D127796037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963BD517-8288-4B0E-98BF-DFBD42395BD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FF3511C9-0C82-443C-8B36-7C439828451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A11468BD-F047-4CAC-BB18-6E71C9E1E71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3945D0D7-FD6F-4B29-B686-8557AA7FCC1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04375F95-7C65-4537-94FE-0E32197400E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9E82BF85-1112-4910-8010-316219ECAC8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645145F8-DCBC-4F44-BD71-D8A060B83E9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E19FE80-9FBC-4059-815B-B22D3BCEF4A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0BC62131-C9AF-4E55-B278-D0B194EDD1D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4E05B73B-E9AB-477C-9212-DCFE7D4EDCE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C0BE4407-3BD7-45D8-93A0-13D51448FC9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F4721C2A-7A68-4754-9986-52E4921AFD1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DDEEE0AE-755F-4903-A460-922EDB6E2DE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F6212881-0DD6-42E7-96C8-3DD8A6E726C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40B10009-6E9D-40AC-A483-7049CB42DAB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40ED5C55-D930-4183-B992-3E66ABC7E02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E6168393-1238-45D4-B413-19722DE085F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9A8583AA-422F-40F8-93D4-9B476F8F6B88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FFA70A6B-B8FD-4704-BDEC-FDFE1199C607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5872CD52-FDA5-46F0-B71E-DC6445181C59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32E2F9C2-35E5-43FC-B4FF-88091207612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7B2D8F2A-C741-46E5-AB4C-598A32236FD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1F4995D7-0D1A-4517-A0A2-A14BDBE64B2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2EBC13AA-EDCD-4106-A4B2-191E672F000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1A125C47-AF32-4DF9-BD91-0C24ED4CDD8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D581D219-F4E1-4EDC-8781-4E4DA42CFF8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C7E032A6-E44E-4231-B5EB-79EB6532033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F8CE0405-AE5D-413F-A2A3-40CCED1316A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0EFAACB5-F307-483B-91BB-07AB42A2F4D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BC0204F1-4D32-49F7-96CC-80D1958D097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0E7A523C-6B1C-4424-9BDD-E8B7D4F18C3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E92DC028-EE2A-465F-9874-96EA260AB40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01EB118E-3D70-42F4-97A9-EA78D96BFD3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6CFC97AD-B457-419F-8D9D-683400EBDD6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7F23D70C-D8AE-43DC-A229-7FC5BB783EB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EA34F49-D738-4BC8-800B-13C777D494B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64CF625E-1E20-49C3-B8AD-E009785A069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9C700254-A45F-43DA-BF79-EBA78698DA8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9D991D9D-718E-4180-A3CF-94F9345F06E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1FA469F6-75DA-4627-B825-6DFE8053359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B1A8D5E9-8DCA-4600-B5AE-2D5172FD783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4B988097-D92E-4D4E-97E4-32C24B2326A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2851E028-7A8F-4BE3-B86F-A5033F796EEA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68DEF6D-E20A-4F4E-9A66-D03B5EEE3A5E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6736FC0D-2315-4C01-A839-1A10CA08A481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32DE626D-FB97-4C8C-AD69-162459348180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66BD2F1B-3F32-4907-94FE-AF8CD60234C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43E4886D-708C-4FBB-974B-56A1C9984BA2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5429B9A3-FC61-4D1B-8B40-EA9001A9121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2BCCA189-10EE-4B71-8E32-DE62D528E619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CF0F0CE4-73FC-4CA9-BF99-75E33FF4E53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A1B127B7-28CA-4A04-8BE3-E52240EE820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A4D1E793-0843-48CE-90E3-64873FF638A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92174A3A-42E2-4462-8769-B937C54ADBF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9637BE06-4089-46D9-9607-BE12D284AC9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B4622EDD-2DA6-456A-A41D-97DC7EE1AAF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DF4A15B2-4351-45ED-9F93-76C6DA3513F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7EAF00B5-7845-4C4F-9A54-4B00DAD6EA3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DA0A3BF-A521-4A96-A620-FD62AE277CA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D1894870-F9A0-43BA-A273-70D3758A196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86DD5413-5F5E-4CAF-90B7-82F97CB1EC1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39080135-F13D-463F-AF6C-51016396330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6F531292-8FFC-4504-B03D-8732B9C0F36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F1B6F00B-0FFB-4679-8485-6E36047F86C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4149418-3BC4-44E3-BFCF-2E159D188CF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A3EFF26D-6E47-4CBA-8C3D-831662AEC5D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BFE64C00-917B-456D-8458-3E19D5F651E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6B0B2E84-5A01-4B16-A81A-8F251EF66D7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C0E4F969-0FA3-4178-88EA-6F44CB5E692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AA112247-C534-4064-9A69-AF8FF2F445D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57BA0EB-766D-45A0-8C03-8BB8E034C76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2C85B1DF-549C-4914-884B-3FEBF4E21D7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D4EDA097-7ABB-4DD2-85ED-D6E4C3D159E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7C208DAB-2DAF-4882-9F31-D115746CB4AB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D8ED4700-687E-4197-B991-540556767726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D20BB857-8B8A-4C85-8E1B-762AD9889B3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A638B111-62DB-48DE-9966-77902BDA47E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0DD13018-00F8-4BBF-9FE3-D9786D0E642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DC40E787-EB30-42C5-A262-27347012D7C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DFDB7E2B-DAF1-49A4-96E5-9B52DF4E7AC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C063383E-3834-4CEC-8A0E-84438241DAF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D4CC6B09-783F-4814-9E99-4F05478F7DB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ECF0373A-32B2-4C2F-8DFF-7E5B2470B3E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BD0A9FE0-1029-443F-B47D-6028821F6CF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28DC716A-BA27-4D1B-84B2-12FFA1EE7D4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88576F1D-6A9F-4060-A550-F440593DDF9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FE8A6A34-54A6-44A1-B642-2AA101B94C3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FE32D631-8EFC-4DAC-8E44-BA8665839BF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BAB70C70-E337-4930-B1B3-5E7509F3536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26E08098-11C3-42E6-BBD4-72917BC487E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76647AC9-EA35-4815-B603-DC179BC113B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8C268145-7ADC-4824-BB5A-0B753A9CE5F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F0092828-3951-4B96-A4E0-EE68DDB52ED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65F6E9F3-50BA-48B9-9361-968AAB84BC8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8B2B2A55-85D4-4AC8-8A09-01AB996837E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7B629C42-A8F9-4216-A3B9-7EF515B0CF3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C4F85B21-6429-45CD-B0DF-092C2B72E2B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70502A8A-6CC9-4678-B7C7-7A467D809779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9BD3EDD-A235-4730-93A6-B8CA0311F64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5EC4BBB1-D7BA-4750-B29C-C10136A3D03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5FF9A663-B914-4BD7-81E6-F96DD5604E9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2CD48984-CC91-4CC8-8C1B-0BAB55AAE12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E855627-786E-445F-8718-D5DD4E6EC8C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B5A840CE-EA9B-4675-A74D-545B3B402AC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178A8E0F-BCCD-415F-A252-E134974B7B8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C42DD159-922A-410B-BE29-43EC56EC8F4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86F3AEA-27D0-42C8-BF54-A149AA2C796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11D60323-98A3-41F2-ACB6-31BB24E74CE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35DF11A-D455-43B8-A4D2-6A850B4AA99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7B2BDE97-68A9-44C0-83B0-178DC895DB1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33FF6026-A1DE-4C64-8161-88A6EB3D5AE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BF1C83D7-05C4-4878-97CE-58DE4F88BB0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93767469-BE85-4418-9F62-04328F46320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749BD3E9-CE5E-4B7D-8BF0-B17F2E58B2D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253F832B-2CE1-4D84-A780-749172A6912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56034377-45C5-41B5-8186-8DACCDC9103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1BED862C-7614-4459-8F98-85D722B8D93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002D281B-860F-42C6-A23C-244CEB3807E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C793A5D8-F121-4904-B2A5-B34BC05A9B6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D02C9E62-6852-4FA0-B991-19819ADCBA6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BA972018-5478-44E7-ADAC-2AC1DB817DF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D3A24034-5260-4728-820F-EA4C26617ED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34F20CB8-D734-482B-8871-A925598885A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C5C1FEA8-4D9D-46F9-B3AB-810E2948A6A7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17BF81EC-BA77-4F01-B521-2673BA3FF7A5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036AAB7-FD12-4773-BC3F-4650DAE1366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D4F2DAED-0EE4-4079-8C12-21D2411DBD44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F87452B7-4181-432F-A215-B7519749F06E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B85F1782-3922-4200-BE13-F52013B074AD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75C06883-D7BF-446B-8634-48267B46222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CE92CE38-E5E0-44DA-B04E-B3C0FA9BFC4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B4F60959-CE16-427D-B429-3B19F166803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554551E-8BA7-4749-A3E5-00F36F74BE5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61136812-13BB-4FD3-89D0-C53A13C437C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D41A9CF9-2019-4F84-BF63-BCCAFA1E5C7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3B40C755-6290-4E0B-934C-349E7358D7C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80DD4B45-AF8F-4F77-B212-DD73B1238C0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E676C37C-BD80-4C88-8370-07ED3B46436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58E8A535-DC5B-4E74-92EB-D7EA6556175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1916665E-7766-4D0B-9969-2D8B2F39266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3FED96E9-A6DC-4572-9DE6-C0DC9BAF3AB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DC097379-338B-4D59-B89D-6971069C60E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CC4221EC-D28D-470B-90FB-6247E907497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98134210-0FAF-4421-8F54-898D057309F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8BA6A80C-4CFE-40F2-9287-4347B963438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45E36FCD-A184-4424-AA5F-A8B0229423B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D4DA99DF-5B6B-4D95-BEC1-C52537296A7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F3AAED03-E4E6-491A-93D9-C75D0ED1EBB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A3746D41-3F65-479B-89FD-0095ED7A9E6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809F6BF2-865A-4947-A25E-1193267A766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901162DD-15BB-4E26-B494-F40B136C0C69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08E5BE17-758F-42C8-868D-6DE0429D8FB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2B4603F3-4E03-4CBC-B6C7-487255939C4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4AA7F95-CA25-4FEB-9D27-3724E438EB5D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87B41915-865D-4B2D-AAC8-F2879A48C9F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B63E0521-9356-4126-A436-BABFB4A82D6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D19C7C85-219C-4147-B31C-CB4FC2BFB78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162CAD13-FDA8-49A1-B296-301733257FA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5DA15FDF-779D-48B1-AE1B-DE97DB0240B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94B1098E-9042-4526-923A-1FF58E913E3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7E87E5A0-A087-4220-927B-F55815EEE4E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EAD2E10B-2F64-4B54-979C-5568861166D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0AD108C2-D124-49AA-AFD4-1289CFA2373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6CCF6066-CF95-4603-A830-E357FC7110B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1373453E-C04C-4C21-BF45-44490A98501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EB9340BC-1062-4396-AC56-E0DD9C5C3D2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B7870EB0-0954-4171-8D2F-058A6213D34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823D8A5A-9DFD-4AEB-8864-1403C4B4832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BE63BB1C-3A34-4AEA-BECD-A516EB768CE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671491B7-34A2-4CCC-B2AE-A09C1B14911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B420DFA1-0E8B-4164-9F6D-026954B76EF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9E2906D8-4DCB-407C-8A2B-EAE45122470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6DA738D6-17C0-4385-8D50-1B55FF6FC17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CDBA9402-3D83-4DFA-AC71-F8C41007898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A10DD3AF-EC0B-48E8-BD9E-0588430BB91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C185DD34-C147-4E8A-9FB1-34F85BBE0D84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97E79494-8423-4680-85A5-374CB242C4BE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EE12D490-5084-410A-A2F2-3B4235BF5F71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CA393BE5-FA31-4D4D-B540-FDB6D857BD5C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40CDBFF4-7485-45A4-9DAB-8230AD33F43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5D7550E8-853A-4D71-BFBB-8BD0717FDA8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3F9C345C-FBC5-4D97-9741-7ED959D6FAB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F723D52A-B405-4E61-B6BD-C524315F32F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75D9E5A3-BEB6-44BF-912C-C4A4968A726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38D16B93-7CB7-4AAA-9285-A4E713F0ACE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EA9F7375-2CD0-4B45-817B-23AD8D34264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9D4585C5-F0C8-4633-B9DC-77FCA2A834A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660F831D-2C48-41C5-85F3-04F8E0683BC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E14B1EC0-BD56-437E-9263-8DFD78F5A37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EB2A0326-BBC3-46C4-8FCB-8D1CA121E56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D206E53A-508E-4BD7-A56E-445A86697B7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452CE4D1-FEA2-4150-B7EE-7ED48226520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779B7C49-72AE-4D52-B4EF-AD81EE21A93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193AF699-0861-44EC-8CF4-0CAEB5A7171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DF8C8452-77C2-422D-9E11-5979F158C39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A344E3E8-9AC8-4341-A932-BBABFE753F9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0CA20917-A4E2-4C63-AE9E-9888B56E75A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49937FCC-3B96-47EE-9A8A-3282333C02E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A15C9347-2072-43B5-9207-7FA78023753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55A01379-1321-4E46-B309-AC494E89D41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5DAE9564-B323-4CEB-B5E0-A9B6B017467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15C15B45-4FC1-4E35-9F88-53B535EC8B45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2D112E22-B774-4950-A315-A1E6CD26188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A782553B-387B-4F32-A5DB-41973236189D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9A8CE8D7-2CAC-4271-AF67-4A3A9592FDAD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ED3D6E5D-2365-46E1-A56F-3F9EB599FCB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BD97698B-5E1A-4E45-804F-E7FE8D5C66A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8D679C90-F457-4331-B98F-F88FC9DD581E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579BADCA-F54C-43D1-B744-DE75AD2581A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DCF76B08-F35A-4758-B492-AFF47691588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2A1DD150-B96F-4490-87FF-F36AF890B0D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E14EF558-61D8-4492-9FDD-EDD625FA108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8C69675C-7347-4AB3-97E7-DA74E72918E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D9709D6A-DC9A-448D-B6D7-D2A092DD79A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2F8FB0C4-47C6-4899-B0DA-5B4607B8589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C11B2A0A-931B-4A25-9529-AAFE5AF7193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6C7D3418-9D64-4A49-BB77-C02110107AA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1F7E02BF-ED6C-4835-A4E4-B81E87CE9E7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2FEBB3FD-ED39-497C-A615-CD16E63108C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AC6A193B-FC7A-4633-B755-EC1CEBAE483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473AF640-DDB5-48CB-AABC-98085F85283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A11B03FA-EC95-4EC8-9248-C27A1686FCA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2F2F5998-7C01-4010-ABA9-BC0524BB156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A50142ED-D08A-4485-A6E2-A47A1CD7C11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F729EF85-6B1B-418E-BC8D-E9EF3EE179B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28C65210-F2F9-46D9-9174-26BF98C8975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8AD83DAC-8B93-471E-92BE-C183835FD87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A51653EC-04E4-4CB9-A950-2886F70A2A3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73BB38FC-D9FF-4892-9E69-EE8A61AEE2C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62B51A7C-2713-4C4C-8370-AF203EA6196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43588FED-08A8-479C-A634-9DBBAC00568C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9BD0028E-3861-4A1B-9807-77FD5682603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7DEF1C82-8C1A-4C07-8C56-A82736C54324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708A3717-19B9-4EA9-B1AC-DEA4F6C67AC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44675D88-69C7-465F-BB4B-385361796DA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A508A538-08A1-4367-ADE6-F3D12668862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6EFCECCA-F420-4816-B5B8-8E3A8E152E3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82A33F93-B831-4144-90D7-BCE65C77A19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9A67F5E-6C10-47B4-8E26-5FD7094F1A1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4BEF4F34-4F06-4D67-8022-16EC835B25B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E2DF0E7A-FB52-4028-AD95-AA82ABE3947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B1BC528-F47C-4498-AA3B-94062D7ACAD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86732C07-96BF-4E39-9285-2E327B1B2CB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58DD537B-E939-4546-BA75-D9561D199AA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E1ECA096-25F8-4309-84B0-E699E86180A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7FC720F2-ADD5-4953-A168-93E1921F086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BBA12E4F-F101-4F2F-812F-B97BAF265B5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21A445A3-6C83-4DBC-954D-AD7FE0B2C65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A085C209-AD5D-4224-BB97-FAC6DCC056D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83879433-06A0-45E1-A9DE-2AB505D0FF3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D9C0EFB8-D4F6-4877-A115-F935B760FCB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B983EEC7-F22A-4BCD-B74C-305C5A54DAB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1E2D7800-EBDC-4DBD-A83A-F0FB179152E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9B9DD997-7F4F-47F8-A34B-C708FBB6838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328C839B-25DA-4B71-966F-A9BCDD24702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E748C8BF-8B92-4B1B-BE95-55A1409B2922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60C6E8F3-6E82-4B19-9051-03E9C900E95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CED64216-1035-489A-8672-A2F7A6171CA6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318DBC40-0C91-4AD0-8149-738429E1708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188AFFEE-41C2-4008-9B72-58DE62C65DC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40D81FA1-C5EC-4239-8E10-938C94E8D9B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A4E33FC4-FF10-47F5-9828-0CCC0F6FA77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7034D70F-9F37-41E7-B775-E409DC32322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59D74BD4-AFB5-43FD-9E78-89DC973EBE1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DE36AF32-5C94-4E4E-87E2-0C77C8116F9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F806B510-C8F1-4625-A09A-18CD3F3AC08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634131FD-116F-47A1-9E21-B9D0A4C5612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C62BFBCA-EDF1-4660-ABDE-CDCC55841EA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27F7F9ED-A660-4706-AF7E-5FD7BCB087A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D3C09311-E1AA-4FD6-8659-768CFA93508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83BBC95-7F07-4140-A41B-D20710D7E19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4EF9844B-05C9-47ED-8FAE-8031E26B8F1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38D56BB1-4141-4C67-8F2D-6B91CEEF88C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6C868969-C842-44C8-9FDA-BF3A95D55E4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F44B220B-D6D0-45E0-801C-333269AADBD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1196ACB1-78C3-4F1A-895F-5543E1484A1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2BF6CFAB-7F92-41B6-85B8-3883FD0724C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35D69B11-C6C1-4608-BCBE-5E068853C82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74881D8A-41E0-4243-8C6E-C63AE0CD721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07978887-78DD-4425-A798-661FB9587247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212D16EB-FD13-4DA5-97D6-BCBFB5518F5B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D3CD9F45-EE1C-4ACB-B648-EB09CD2958F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5D759625-DD9A-420B-993C-94329E77862C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FEC7A329-633D-4CC1-8855-9B81FEF7905E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0FA541EB-2A55-41E2-B4C6-85FD4AB8FD3B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98FDE70C-DAD4-4FF4-8A6C-1884C0E0EF22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D3DB4F1B-5010-4217-86E2-AEC1F03B0C8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71242E00-AA58-40C7-AE4E-97FC20F2AA5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72B798CF-FB63-4F3C-84A0-BD6038DB8B4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1A9C8FFD-27CE-4556-AF64-82D7C78A49E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49CD3C9-18C9-4847-96BC-55153855D60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D044C8EB-3723-4B85-918B-9718A3BACB8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EAA99004-E201-4E2B-998A-3A88E53E01A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8FFBD6A8-D1FC-4100-B426-A01942FE9E1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2C5E09E0-FD73-4A21-A89A-3E3D753BD89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ADE5B145-FA57-4B59-8E7C-1C37E22FCED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18A0E4E7-2F27-42F6-88B4-D4D99E67ABB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B1FEA073-8BF6-48B7-A211-359CB489FFA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E04AEB2A-17FC-4F7C-AE68-DAE4BB008F5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39DA7EA4-A3B2-4D0D-ABE8-9A1F44C5C51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BEDDD32E-9AFE-480B-BE03-372EB8DDE12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340E5B78-0B89-404F-843F-687027F4D4E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64061A24-4856-4DF0-8CFE-673EFFDF669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D72B95BB-54D4-4E03-9446-D1C63E9ED9E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7E8A5BDC-F68A-4465-AC8D-5A5B66B5768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B1D63D4B-6FDE-4E6F-AF85-E245F4811ED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E0035D15-6BA9-4BCA-A85F-FB5F02DCB52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BE9A0448-0384-41F8-899A-284BDD0C791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AA29787C-3782-4726-A0E3-24C7100FF28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01F35BDA-7913-481F-BDE1-DBEADFECD776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5F9450B-3AF1-4AC5-9AEF-3797699520B6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E68E93FE-3990-41D1-A868-09FE627DFA29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3E3D2FAB-0BED-41DF-BA5C-963D97425C3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02952D8C-738E-4ACE-B84F-23A3DD93FC7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654DE12A-8A2A-47C9-9253-B0358F285BC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62223893-C446-4366-9AC8-4C56EAF5065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F4134331-9606-45DE-A917-2C1F9CE2126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C989E66D-FB0C-4F19-8EC7-21C3884F9F9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B17DE975-176A-4C25-B9F9-AD919DA1675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DB9E62A6-4689-4C71-96F8-CB36BE5C8E2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F66CF278-EA60-49A4-AAC6-203EEA15C8A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1BADB96A-8360-49A1-A017-A0DE1F71DF0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4FA741BB-46C2-4921-AF56-C3C318EF8ED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38871F4F-BF9B-4825-9326-D2D7A6C110A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278B99AF-380D-4EAF-804F-979B307B101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EE028142-33EB-4697-A0EF-0199A964FD8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9B344395-409C-46A9-AE18-75A0C0A696C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ADDCCB85-0513-43AA-B83E-9E4DCF5CE46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D3E73C47-8364-4B65-8959-A95C8083124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212142A5-39AA-44D7-BCE4-5E658F7E6E4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5EDE5679-6133-490C-B5D9-97242BBA09B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7C62CD35-D8F2-4B79-885D-B0023BAD9EE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3AA58F46-F207-49C5-BE49-0A528EFE821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4F03845D-159C-4D0C-89C6-D9C2C0F9F37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C74E7AE8-1DFC-4B65-815F-21447F76CE84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7A74DF6B-1C00-41D0-9647-A1B08C6A901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4128D6EE-DE0D-4D96-A3B1-DB8C41A474D2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A7D6296D-CEA9-438A-B240-2F10F4864DB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9EDCBA6E-90E9-40F6-904A-1EEC808F65D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F2ADF8B9-7571-403B-A041-603813DC67B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E4E1031C-0BFF-4F97-87E2-A6CD84D54CC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E0046E03-DE2A-43F3-80D1-A8CE2FAB328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7420F030-E5B1-428C-9630-0F2FB7ACC50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156C57D1-A210-4917-93CF-7AA7749BFBF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E64B3021-989E-4D08-8E62-B0BCDAD767F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F76B4049-4E7D-497D-8873-64DB4B9BAFE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51475DDA-7D9B-462A-9164-16C5483FD31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D79762A3-FB7A-49B0-8E9F-C1FF4C8B0EB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DBE24D2-EE9C-4634-8F77-F1C3360F5E8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8F4A4809-FF89-473D-9AD1-979E5117B95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E711EC5F-0446-4706-98BE-AAAFE6CEABE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5315D839-E310-458C-85B5-3B76351B148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204F1A13-6E51-4C16-88F6-AEC5C204F20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7F601D63-0703-47A4-BEB5-CA9A69C55AF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A4295180-F515-49C5-BA5B-2EA1F9A2FA8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973CF752-23F8-4814-9AE4-B513F5F9245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99A131F-0231-4193-BF69-97396344877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387B0EDD-C8E5-4A57-A42C-26C7533ED83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DE0C5C0C-C201-4259-873E-31048C4AE1D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3F89EDE3-CEFC-48CE-B193-DBFBB6E31E5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38A88CD0-B832-44AE-8AA6-B5D17D99B76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B2C0DB05-E373-4216-B4E5-54F421163B5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FC53B3D2-BDF8-46E1-AE91-D3476D2DADE7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246D07B3-2E36-4DEF-AECA-6CFA024EADE3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C9840CE6-3DAA-4082-9813-6760F6D406DB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5B70BD02-F074-422D-8AEB-3968CBAF6C1B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3408BA93-3EFA-4FCA-B09B-437F0FF3DFB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76307652-BC0A-4A72-BB67-3B7468EFFAD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AEA1E0E1-67A0-458A-BC1A-97727A41532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893AADCD-49E1-4E39-B43F-0FDEDEEBCD3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10FE2926-A85F-48E8-B95B-1FC67FD9ECA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3ADC8B67-FCB0-493A-A38C-770BE4422F6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B4B5E35F-01A3-4871-A440-C707D4CD946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DC07529A-662A-4DCB-BA4C-45D5E3C5C56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3CB28FA3-D306-4B4E-80C0-9B613618D60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541FCD26-A7CD-4AD2-95D7-0D58423B28A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668F9ED6-6D89-4F24-9925-1AD702D1919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BB452008-50BA-40C9-87BF-3CC33164C2F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C947E465-5A0C-4073-8E58-85DEC0F9A83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657A07AE-E175-4F7C-980D-BE39977B928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9F0EFB20-AE0B-48C1-8F0C-E966D49E3B2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0E6DC88B-B8E9-4EFF-B472-DF63A6A8DE2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6B1E7030-C8E1-4545-B78D-BD84310F016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76816AAF-09CC-4851-BCF9-242DE8648A3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9EF75EEC-3435-4FED-90E4-2646BAB53CD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81C7AD92-5DA3-4EB0-A675-734969B4196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394F4FAF-05BD-44D7-81D4-6EDB4AD6BD8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95D5E777-4CCF-4471-A622-397E5D219A30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FBDB8056-74AD-4EEA-896F-7B1333FE966C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B4A935F3-7592-4A37-832B-9BB463D5B3A5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89EA49A2-B8FC-4903-9901-AC7C3899E61F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E9EB696-A059-4FEC-9893-06A3D5C4B47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371B3E49-C1B9-4D6A-8D1F-AE76540E65D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5DDC2C5C-C528-4F5C-B95B-31397491280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5976E454-AE47-4815-A2C0-F2E317C2319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50B93746-D150-4DBE-84FA-390BD061492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241EBC37-1294-41A9-8E12-01B352D8AE1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8F844DC1-3F67-4E77-B363-5D5000D6B71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297F2970-8A14-4B6E-9884-BDD973AB793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B325FBDD-441C-420C-B22D-9E34FC0885C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A82ADBC6-796C-4801-A7EF-13409737510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678B51BE-067C-4692-B7E7-1C0CC1FB0A8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47CC64BA-3D0D-4949-8379-C4F975D72EA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10F2DD95-7322-4AB4-A8E8-E54FE98CB09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503CEFEE-3C18-4B49-80A2-19B963391BE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7C1F426B-0642-4241-895C-25F0137AAEF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D3602F22-D316-4736-AF7A-C2873C7F6B9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726CC800-A178-48C0-9165-79BB7EA9490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8D02B784-01C3-45A8-AC78-2021E8694C4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7DB5832A-D3D6-441C-918B-49B323958FD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66D2953E-B9E9-41E8-9312-75E173C4EB3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31123DAA-1EF6-449B-B407-428C0DFB24E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2B8339AA-F587-4139-BD95-6D287AC7D1E6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4EB86D86-625A-4E81-BF55-3B656B60565D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E8B254DC-6B37-4644-95CC-D5C4505038A3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3EB410D3-ACDA-4F6D-8014-82F81C7290FA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AC0F2D79-F2D0-4969-9FF5-A235CF8823F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734F964E-E9F6-46F7-BDBB-C075905F8E7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53ADC86E-ED24-47EE-802B-C8E2CECCA2A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0D9AA7D9-8EF8-417A-AF01-9642FFEDF7F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91FFBF3A-16FE-404A-BF5B-77AA182CB59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B6F9AFAB-6C3D-4507-A0D4-F97754A9358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B6BD1BB3-174E-4DC4-BE00-F3D47184581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4A003D41-6D71-4AE5-A533-30AF8DC0016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2722BBF7-95A7-4EEF-B1F7-79DA582A5B5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883FFFBA-CC16-45F4-8617-ECA2323E7E4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4C8531FA-3C8C-496F-89A2-63E5FB65A8D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1D223F63-4C9E-4B44-88FE-E0829E08D91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ECFAD4F1-2098-4F79-9635-659FF5280A2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7C47F99C-341C-4AF3-9CF7-1B7DF971E23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42543C76-F27C-449D-AB6D-E0078BC7DC1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B24A1679-9544-4BB2-8820-4D6002728E3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F87D96D3-A5C9-4BD2-809D-ECC6FC617BC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B3F8D7EA-2483-4C62-BFB2-6D805BD1595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D8A44457-CA25-41EA-8BE0-AFED4E833C1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46FF6747-DC27-4E81-ACCA-1344549C67A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D3652122-0C50-4B8E-82E0-724EEB0055D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84C02DE5-21BB-4B21-B8A9-E1BC4093B3DA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9EA86F66-FA4C-4792-BBC7-4FAC4FF4548C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107F3029-8161-4158-A1E6-CA84D1B0D8C2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32868848-7B12-46F1-A158-A52622811CF1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142B5E1D-721D-4A9D-90FB-AE1DA8E3EDC0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8BEF48DA-94ED-45EB-BE53-4DE116844732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113EB547-D20A-4D2F-987A-99ECF3610E8E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CABEC3B3-BE59-41B1-961A-E1F98D71582F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505766A1-D408-4F9B-BD6E-127F0E7E273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3A97624C-0229-4419-9A1F-CC1F83EDA01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83DC5C7B-BD67-403F-911C-DCE987B20A0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42A99F0B-52B0-49E1-9988-E395CF97B42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924B57D4-83C5-4637-A23A-14ED232509C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B58DBC56-B56B-4C8D-A1E4-429DCC1A853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EAE0719E-1338-4E1F-9F70-C79426D928F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587EBB68-75B1-4B28-AA9A-F6E22DEE99B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66CF7977-341A-449C-B8DC-8009ECD1EC4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47C66A73-B3F0-4751-A4C3-3C45898B3FD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5E9C3E15-BCAA-45B5-B823-7393A8C9B35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1D24963-7808-4F0C-B75C-E6653E3340B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B2B5BF56-DE41-4574-A5BD-0755302358E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8EA7F157-9C29-4B0B-9D98-DFE542F7B98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1BBAF993-1FBA-425B-AB50-534D6383609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D39611AF-5C8D-4BDC-AB47-4C75CE695A5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CC47E9EF-986F-4998-ACF7-561E1CA9DCD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6C23320E-B9C8-414F-AD16-A484CDA2054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A712D999-39EB-4D90-A251-C110C10AF78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8574E9EB-308D-4EEA-8A01-42CFAAC9E60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C755C5E-CA70-4293-9E9F-0CEBD637D44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7CAF6613-1626-41A0-BDDB-D928F30138C3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F74C7A74-291B-44AE-96D8-14A9FB8961C2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823CB9A1-C2F3-46EF-B116-18B5C62D6467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D977820A-C243-4E6F-9DBA-BB5FBAEF3996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C192CD8E-B622-4713-A819-DDF941E9EF5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9AECBE2C-1601-422B-9F3E-D338B065394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731C0A33-E5F6-4C65-BC49-2DD9A905FE9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158DE831-3594-4BAD-A082-D6CD6D5A27C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53EF5262-5D2F-4EA0-BBC1-9CD6447393F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A92E9148-A918-47E6-AAD3-55A1CB1B451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377BD35E-5A85-45DE-8D44-290A734A423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74FB2DFB-51F5-4C84-B477-E9EC664605C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C0952BC8-2213-40C3-8B4D-AD46746CD1E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5A26FBB2-EA47-44A4-937F-1743B10E4F9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89595888-E7CF-4CBF-856A-FC96A0347CC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256C955E-F609-450B-B47C-C26357F071A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1153232A-FE26-4CEB-AF63-46C7CB51F04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E5733247-C8C3-494E-8D86-954DF95530D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B3B4B787-7E5F-48A3-B713-D677544E2D5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B95E0E8A-CFF7-4E02-B7C2-13693D598E5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A2C8E386-73FD-4F93-8222-B361114A63E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42D26BF2-D4E0-42B3-8384-7569A99C7AC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277A43CC-6449-44B7-BAD3-169BCBB9039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CCDAC5CB-C396-43A6-AB09-3B56C9DF3CC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0A450B09-0EF7-49F3-83B7-88C438D615D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3EF5572B-038C-4D0D-B47F-9FE1280E99DD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9A370FEB-F7C7-4758-AC8C-831862EE8B9C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126A8F40-053C-421D-86F8-8BB472863198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EB092E56-7BA6-43EF-B997-0925E6544680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44345A66-E327-4B12-A822-4265E5A8A94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8B358833-65BC-487F-BEA8-05982DAFA70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F5AB0646-90D4-40B3-B86F-DA417D7B347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CA7E0960-D764-4299-8C71-394D4A91E14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73D6F3F4-8FCF-45D8-A055-07660143E18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21446802-A772-4ED1-8DBE-218CCFBB6DF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20693F68-B709-43A4-BA7B-A0BA1394B54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FE551D8C-F20F-473E-9C31-0DF26B1904D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9F2E463D-A8FD-4494-96F3-CE68C4EF5E3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9BC84EF2-B693-4FCC-8BB1-4273D0A9329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9A088E4F-F51D-40C5-9E48-5198A1C932B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20798038-2D46-4167-BAC5-254B5D83F35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07301158-BBC0-4A01-87C3-8D5C56F6EB0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B7CBEA55-3B64-4437-924D-2EDAC316C3F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D2A7ADCB-8762-4071-88F0-2809DC4A312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03F09649-9280-4980-BC37-125F109FC93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FC3B8A68-7BC7-453E-B249-83A2529536C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0899CD72-125E-413A-8ECD-D7D82106AB9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60873F07-0974-4445-8BA6-02727D997C5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FCA5D0A1-CCC5-46A8-A1AE-CE8B353B1CD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749C197B-6626-4835-87A5-3FCA6AC9ADD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5D9CC743-2395-4C84-8150-BE72DE13E24B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88B7D1D1-D8CD-4232-8CE6-06FD357427C9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2FBDD447-5843-4314-AEB3-6797902C8415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EEC7F9C6-65AB-4E62-BC49-895227108EB1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F2EBEBC7-F690-42A9-A359-83B4FE0637FD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6A5521DA-F494-46C0-A70A-F749E5DF3FA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4F444A0D-7A80-482E-A4EF-109F4C11C51A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182F0C84-DEC3-47EA-BBE7-59743B1EA368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3F9C9198-7A23-417F-992D-B2479BA9D7F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AA8DE6BF-BBA0-4BEA-A161-A8C923DBC67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72CF71E2-63D8-4DA6-ACBE-6077D8FD63A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20DA6AAE-57D9-45AF-9831-67788CB44D3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A2EDE0D-A19E-49D3-BBD2-48525496EC4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28506BF7-8A9C-4A9B-9582-9764A436036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CFBA8861-9C1B-4D3D-ADE7-41448F2B850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C520F1B4-905C-410B-87B1-CB48DA5C1D0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A5D4F7EE-DA8A-49F9-9C7E-2C6275689FE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20BF3114-C5E2-45FC-AB85-F3F9F5DD239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FB2DC89F-F284-4E23-AEA1-24A97E12A96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6E0082C9-8577-424B-A05A-9A33B54D841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E712381D-4A9B-4ACF-875A-39F9AD9A33D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582D131D-E6FD-47AA-90A6-4391BB40737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6DE37CBC-21A2-4C5A-BACE-1F56DECF1CE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DC56E5E7-E9B1-4B73-9642-5CDF770C261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B44F3535-BF33-4E20-BD9B-45333F17FAE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CBB3268B-7C91-4A40-8369-1E832EC21DC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77B64478-5800-4C15-BF36-EE5050FED3A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A4785FC0-58F5-4379-880D-DA7B66C8497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A240E182-8D22-499E-8028-E01D5884683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646BB4A6-0AEE-4930-B61D-DAB9B7DE511B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635DE25D-ADA3-4C70-9F45-33104558B452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9908B5BD-FEB2-413E-A2A9-32B7C82555E8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09476E04-2A4E-4F55-9123-7B2430BEC7D4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E3C30B-30CE-49B7-82FE-60F4F26563A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37889568-1719-462B-9B8B-362E390EB7E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D38D4577-6AC2-43BB-BAD1-8C37D7B5BF7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21E4A088-F1A3-4A07-ABF2-6C2B5392733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28BF7052-C206-4485-A65A-FF41CFC73D9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0F59B4F6-0057-4B7C-9831-50222996486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3A4D8987-CB46-4EDC-8C7B-44704A05998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FC1853DB-F190-483E-B0F3-44D0990972B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2A4E65AE-8F39-4722-ABD9-263DF932F83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1287DCAB-C5E7-4AC8-B30A-6AB87722405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8F6BCC10-C937-4F67-B572-6C628DD781B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38FF9B91-0A6C-420F-BD45-602F91C5528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81947E50-B30D-45E9-B745-DE6601813A6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27D17DB3-940C-4380-A680-870B2E5CDD2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501799FA-3210-4127-9D1F-BAB4891F65A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C293FA45-E4D0-4DD3-9BF9-CD0CB6AB583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87E718CD-1CB8-4B84-A394-3B67D57BC37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AD1B39B5-27B6-47D3-A81C-0FF31C9A71B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1171C6D5-D6F7-44EE-8AAC-6742AD48AA4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153E0903-EE8B-4DA1-9C18-E56694BE3CD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4D47CE15-5D53-4FF6-91F4-CA036583B84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50A479F7-A85B-4568-B6D5-91B044605DD2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978CFBC0-C537-453A-ACDF-E9A04B657D84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4E6D587-BEC7-41C1-9CF1-5A381215793A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3366CD85-D6AC-4185-B9FE-B59C2961F93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79581A63-37F1-4C9E-B2EF-21F0A6EE795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34C617ED-37F7-4D70-B39F-A0D61C9A3BE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B2BF4CC-A558-4B58-A87A-03A418A7DAA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2B618870-C2AE-4E67-8320-CC1BC256580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BB021751-8D10-4311-94B0-0327B9A3563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EAEDABFD-C013-4109-AC20-21740A789E8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0E1A5A2C-5DD6-4ACD-A16D-44A6FD4BC97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C8C8E2D7-A88C-49CF-9461-C1A010548ED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25D116E1-D3A1-4D72-BD13-6F5EACB1F12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DD10F7AC-557B-419B-B8A6-C666B4A1180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04A74E6D-A7FE-4B09-A84B-4D8A28E4835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1CC685D9-6D31-4FE7-A8F1-51B6A8578AE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C9C3C02B-1C7A-4456-B1B9-ED4C47CCE0C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86FF466F-CF18-4D08-A07B-C4748E736D9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AF715625-59DB-4467-A015-6075A368DB4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FCBE18D3-C8D9-4B26-81C2-FDA303365C4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382390B9-279E-489C-BEAE-FD99BB043F0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153D4678-3073-42EC-944F-E2B365D0BE9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B7741950-D5C0-433E-AA31-2131395B9D1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1D8A029E-4716-4747-B733-1E789DDF906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F3B779F9-BF57-49B4-B2F6-C62564CCAE0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C7B8F3C5-8895-4800-A000-D9E7693A54A7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E5AD8C27-4321-452B-881C-EE3887EAF78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7478E1D9-2A4E-4F50-85CA-13A146254440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BCDE9692-9AE0-44F4-9360-9DFE359B560E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4715315C-F79E-4D95-98F3-94D1702CCBD5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43938883-3E6D-45D0-8CEC-69B8E887F935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11672229-F44E-4FF6-9A3B-315387D2F2E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E9AB115F-B646-4DD3-AFDE-651B343E726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EF34100C-B11B-4272-92F4-A09EE492EF1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C6755896-470A-4A12-9108-FE2ED76AFA4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6E918231-12E3-42B2-AC86-F7315004889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0D4251A7-3E45-4610-B8D5-79C06A60721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56D687CC-2D4D-4BBB-9733-73F8A3441FB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DD5DCB2E-7515-4279-A682-2BE4A54C85F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32CA5A48-4EE3-4FD1-9F69-98DDE6702BC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9597815A-1191-4047-B852-BABC6F87070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9498E01E-5F61-4CEC-A809-E2706780598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0CDB5DC2-4285-428E-8ADA-0849D6EB8AB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36021B83-C6A1-46B3-A401-78D74F06F86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794B9CB9-F6A9-4B70-B372-DFEDC2A8254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DE16276D-F440-4C04-8652-F5212B99B06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73716FDB-9F28-49A5-B8D3-7155552B5D6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6B7CFABA-7730-4BC4-B2D1-8E415784B3A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A1A37EC6-E51A-4FF1-9EE9-D4B0061C35B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71261710-5C36-4296-92CE-03F55D9A7A01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D44328F3-4317-42C9-90C1-5D59101725F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6751A752-AFB2-4D90-B1F7-8EA6AABA87D1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A4B2F181-E064-4D46-874A-FD3A92942A2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508C231F-9E3D-4F84-9E79-B9C985CD636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3A2C8163-0D3F-4B15-9531-3A45A3E8F3F8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C766B49E-A922-4F61-97E8-A54E1E9B082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20711ABE-C6B6-4F99-83B6-D21FB86A0784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47D57D5F-2630-44CB-8C2A-66D8DE5DBD60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B383F1B4-5226-4BB6-8728-BA274881EB0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26633529-1E48-4685-A03E-AA1110EA74F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174CD520-EE75-4772-AC9E-2A05E91AA31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3D26A553-CDC7-4CC7-ACDD-0705589EE4C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41C50DDD-9EA5-43D2-AC6E-4BB46E5612B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88EA84CF-D787-4992-8364-0BBD10D64D9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9746C525-D263-4E50-83FB-773458D5EB9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FF13FD6B-B2BE-404C-B463-477A55F6963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89524C41-CBCF-4DD5-9D10-F1E47ED75C0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9DA862CB-72A4-4D67-B08B-91D80C224EF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CCBDDCA7-F97F-4EEA-99BF-DA4F17423D4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AF0DF4A4-5B91-4018-B862-12712E4541D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132F7D68-6A31-485E-981C-9DCDF909F70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512D512C-B3D5-485A-9350-68D2ADDE0A6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E0CE48D7-CD4E-4E59-92AB-0018DD7D846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05204D1D-141A-48C8-934D-32D53418CF5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15492D90-CAB8-4737-806E-EFD3B706B98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BFB52AD7-0518-4256-B28C-980F8E6D7C2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D61B5AB6-4848-4BFA-98AE-CDDAE0A99E6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CA056E5B-E3D8-4894-A506-1675C607908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B97A3FB3-F3FD-4225-AF62-911F3C1EF3F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FE404C6F-3900-4663-BC1A-98540F894DB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FCEBF0C3-FCEF-4BF4-ACFE-B97C2581572C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D899D22A-43A3-43ED-A0F2-2D0F657288ED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CC861CF4-6902-46F0-9C98-D4A36E38C69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B74D82EF-F5B4-4588-8DA7-D3FB03CD011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32DC86DA-B105-4376-9365-892F15E9F26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6B15879A-8756-4C68-86B4-DD0BA4433EC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0362EC1E-C9BE-4653-BB32-51DF26186AB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56AE43C2-877E-4AA3-84E7-A819B5B5463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A13CB565-770E-42D6-BEE6-F308B36E7ED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BFA294F4-D209-4E7E-BDA5-C1FD7399BCA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7FF15F49-508E-41B6-9520-A75EA28E40E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3AB47F5-742B-4D82-8AD5-2A0D39BE2F8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35DD1EA8-DACB-4566-9FD6-0FA438B654A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2791CA6F-83C7-4348-8E7A-C9CAB628C09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0B18C6F3-CDA6-4F73-8120-1119A20F3C8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E9435C18-B17C-4AA4-9506-1A841EE4054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3EB42883-9314-49AF-B786-BAE1A62EE3C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CD486F71-22A6-4BC4-ADB9-C829BAD63F1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ED303097-4221-432D-865F-5226C7E9E5C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77ABB6A9-C37F-4CEB-93E6-610AE7FB9C2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0B0F2E24-4E03-456C-9C15-89F8615B449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8742C822-5654-4290-8B8A-864EC9AD7841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6E9D6FC7-7663-4706-8B6F-EF3E1B4CD3D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2DFFAE71-9064-4132-961C-E44EC6A6A87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3FB5C667-119F-457D-B9BB-17E479900F0C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725786AF-625D-423B-B60F-C2617046E84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1E366654-A35F-4FB5-B723-856FCCED1E9D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DF3328F1-DCE8-46DD-8625-E8B0B4976D7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9C8917E0-46D5-475B-A101-606F92ED53CC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209787BB-4852-4805-B9C2-200CB7FC7BA6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FC6FB06D-F653-4F87-8616-F6F013ADF4D3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C069147E-EEF1-4977-B38B-F1EF92A0081D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37827B8B-383A-41B0-BA08-87F76C05F82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4048066E-2EA9-4F63-BE3A-EAE6A5CBAB4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751AE3E8-0419-4132-83C0-B36456D4F03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783FCC87-2154-4903-98F7-C702420516C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2CB2056D-634D-4F2E-8EF7-228329ED251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C6763BF3-E64B-4111-9E8D-1C9FB0AC187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BFC023D2-9809-4F6D-B09E-FE4D7E0CD8D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3AF04F93-AACC-4003-9B85-67DBEA82A74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08957A3D-C498-46EA-B4C6-988F14F41605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DDBFCCF1-763A-4C19-8B44-1B5E80B34EE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C8341F71-0198-403B-9A78-ED4B3AC7233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5E8CC8AE-1FB2-486B-BDB1-9BB196546E0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7BFE3538-E7DC-4919-B919-27E7192D2D2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256028BD-092B-4F1E-93FC-365B4E4391B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86418D63-3A3D-4F5C-844D-E481F16C29E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26B71118-049F-4AC5-9F5E-B6FEB33D364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77265806-7D05-4D59-A8D7-CE3886543EB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4CA414D1-F55F-4FFD-B3C1-B2511C8A89A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7CDBE019-139B-4502-9019-91AEBF9BACB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F2FEF691-169D-47BA-929D-08BF193CD6A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639F4D73-7C3B-4F50-A502-ECF9B9308DC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3FB954BF-4BDC-4EB8-9D92-844EE6F6B346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4A774B9E-8348-4245-993C-F7FD5DF92CC2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542BF866-ED8F-4EFB-9328-DF8C52299AA0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37454962-A6BD-48AB-93D9-6E5E3C23A263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B9BBEE95-9D5E-4C21-8639-6CC725B2BAE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7E9AF2B5-A818-4AFE-AA62-180ABCB9F79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5617D590-2851-488F-A9F2-E92832CB473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211D41CE-DFDF-486B-8782-91EF9F10D28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3F906094-E1AA-42E1-AEC4-7D64FD12710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857B135E-FEFE-458E-9059-D551CC02D1E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09F44620-F0E2-4873-B157-F84C0B40640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D679E23D-29CE-423F-A7E8-15C10A1C763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381F8336-B76C-47F2-87EC-1B52D19394E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5F46F9CE-4C31-46E8-B221-FEE46C35E8D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4FBD3B81-09FB-4E76-8337-5B15CD36D94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D9DA489A-725E-45CE-AC49-6AA0E0CAB74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4870C5B5-8332-4D8B-BEED-17C8B2A5351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BD7468F1-6A9C-4286-963A-2CFE0064FC6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B65D913C-F19B-49C5-9EAE-1AB19FFCD6A5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1531F44D-C7E9-4706-9B8F-3A90CE53047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671EACD6-18EC-422B-972C-3AEE5EDCF49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99FEDF0C-CF59-4A86-8800-E2BF33F186F5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5B816E39-7DA8-4819-90AF-E4901FCF95F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C85A38E7-FD9C-4A59-948B-B50A5D1D79A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19C2B220-12EB-47FF-BC0D-8789F751576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EAC8D80B-78B6-4456-A70E-562625D1E76B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AF8A7CBF-C0CC-47BE-AA9C-2D469EF28372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D61C782D-6679-41C8-8200-E98263919BCD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3FC28FD9-F7F9-4E38-A0A6-06692CD12250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22A30A1D-2B11-4D1C-9CDB-BF53DC1B163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678C99D3-D9F8-4D12-B9F9-9B4E091A201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EDF4F3A4-DFE0-4288-BC6C-4DECD954EE9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5FD24D49-0681-4A5E-BC46-E94212165C0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4ECA74CE-AF69-419F-AF6A-D50568A6BAE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3A81ED9C-D06B-4577-9758-8630881D86B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AE5F726C-568F-4630-BD3D-68D326F1197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FB76566E-8EE5-4A44-B311-B78A87E00C9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A342A818-F5C0-4436-84C6-478B25A7D2B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8B55FF8A-6598-48AD-B8E5-835014211B4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CABD51A1-D258-4D81-8016-B49BB27D3BA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4FAC052-A879-4DF6-B1A5-9013EDABE9A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FF8B07CD-2413-4020-B9FF-4F7183FBF30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924A159D-8815-444A-B3B3-BC72C172AAC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7E194B87-E441-4B82-90EE-8BB19011B13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2C0C02EC-1F05-43F7-A743-421008369AE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24513329-A96D-441F-8058-811BA2B665E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AAFD360A-42D7-42DC-9CCF-86B40DEA969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19B63178-F1C0-4AD9-9AB3-E874AB8FAC7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C53BE974-8229-4527-A22F-B35491FC4C2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497BD765-B815-4AD8-8E47-8BE4DB94E29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80547C85-3F54-4D5F-8757-B2D9358D5564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3ED2C102-91D5-4D03-AB88-2DECC25B3EE1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412C1A64-7721-4585-A4D6-A25DF942E84A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40AB34D0-CB12-4795-A3D1-CB385112569C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BA7AD5A6-7874-4757-920C-455B4193CE77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43464FD4-53F9-4CC7-B69E-8915A418D1F3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D2A23B2F-CF1B-474A-A412-F1F9ABB7D6E9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DE524D7D-C19E-4978-BC2F-5516DDDCDFCE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369B8D85-D732-4A1C-B641-21962766692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2A7DDF2-B771-481D-8258-149931DCE87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5C19343B-4B74-4FD2-9EC7-EC230F04D36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11AE990B-1708-402B-914D-D67C0642AAF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FDCF68FD-8BA3-4291-BC3D-118A480E12D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0741C868-107E-4FA9-8B8B-857E71ED0E7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8431641E-28F2-404F-A067-49E82B9C398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3ADB3E04-3597-40B9-A0C7-F25F312FD83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C836EA03-D60E-4629-9F36-84C74DDA31D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FD7BE389-5AE1-43F3-953F-553F81838F9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C93D26BE-2723-4135-A41C-904B12E39C7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F9AFAD7D-E38D-4F36-A48B-33A430F2803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C8931115-83E8-4D79-A837-C099C678BE0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3BABBF4D-F578-45A6-A81C-715B20730D4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A00CBFF7-7B31-4153-975A-70A146F2F92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18424705-713D-4DB4-9DE1-7A11AEFEA2F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528586C5-DEB6-404B-9BB5-89C6B092D8E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8690E2ED-7279-4626-8D60-1F18F79FACB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6A97A4A4-361C-41E3-AD82-95B20456855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434D117C-F841-4876-B511-61AB83ADC67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B310FD69-A2A4-4302-8EF5-009210A1C29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60A592E2-3034-4B7A-AB66-DDF842FB324E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30DCBAD2-ED2A-4854-9F0B-C21F553C553D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2DB2D027-C77C-4EF8-A683-FE7FA1DDE3A7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C0E59FC6-D73C-452C-BB68-EB3801124B0B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901FDB44-A864-4681-9215-8525855BBFE5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B00F7D3D-BCD2-4C7E-B4EF-497B6BD92C0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7295DA1-4600-4A37-8BEE-2DDACA94613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1F47B91-5533-46D3-9FB6-83094C9EE1B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47860130-5A2F-435C-B97D-264691A20B2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6BAD7F75-2503-4D72-9DCE-87CB9F3C107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FA466DF9-74B8-465A-A615-B55F00EC906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9B779E64-7785-4015-BB74-D3F864728E7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43E63DB3-9C4B-4B12-9A7A-7AD701F9B55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0867166A-EAC2-45B3-AFCF-70A928A59F9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508B3DE7-6F17-4714-BF3C-A17796CC42F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007E2957-CEE0-4521-9276-B42B7AFA394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E7F3720D-84A6-4CA0-8103-0560D88F438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3D821EDF-15F4-4435-AB4F-852BAD175E7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6CC641FC-F6AB-4B98-A080-22DD2A21556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81F26DA7-058F-47A9-A32E-66E70E4D9E4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175E6C86-60E7-45A8-B746-13E718FCD90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D5CAC91C-3FAD-444C-A03A-3C15461DA25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07F07DC8-E2B3-4B22-9255-04BB44ADBAC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03528722-B0DF-4AA9-B1D6-588F07F2F39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E3CA4B6-565F-4A03-9E13-C0F8F34BAF2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4FFCF21B-7380-4CB3-8694-F1ADF3ABEF76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FF5E94BF-E248-44BD-94C6-77B944E2E9A2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273D24E8-3CF6-4CB3-A58D-27F97520ECCB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924842A9-D984-4CA9-B22B-97AA5CA8738F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1A2C2544-765A-424B-B64A-7B56D29692C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6E8B9FC4-53EC-4905-ABD6-E07F2B8DED0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245B2EC7-5D56-4C69-B7BC-E5D9988DF9C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9040C8CE-9860-4EF2-B9CB-906B9806D62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1EC31C28-DA9E-4F6F-99C4-FD5C57E677E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B5736734-3A58-4A5F-A436-7471C66D27F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C54353A3-532D-4620-8032-35BA0667E8A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D3E5A05B-EE0F-458D-9912-5956DDED6F7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E7260C5C-8C64-4222-8EEE-44A9371757D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49EC5A9D-AB6F-4BDD-AAF7-BF854A8E9EF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BD1F8B07-0E5C-4365-8B13-837B269AEED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8D84D998-7BA9-4AEB-9915-8C7CA5CEE0B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C67CC5A1-9D8B-4E1B-A21D-40A4A8C243C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77C7400F-02A7-4B11-B089-E282641B0FF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E2814F9E-D2B6-4F72-8D68-47655F9F9F2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54242A09-70DE-4FE0-856B-D48D2C4F066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61F606F5-7B93-4256-9B22-4200032397C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BD081B01-BCBF-46E6-9F61-A522E7D2A66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06B5AC24-FB0F-477D-A4AD-2B31EF5E0D8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C3E63A6D-9A84-42AB-965C-2963F98012C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123870E2-61A0-40C3-B79D-CBB138ED651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69FFCBE-B81E-4616-9C1F-85069F045F13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1265239F-4582-4879-8F28-AE0EED78E27F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FB44258F-DB6A-4D1B-A1E3-8C9B733237CB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E360EB8B-BD65-49D3-98AD-640865141F8A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B56B325F-147C-4D2D-917E-A73F5B8C032F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AB23FCC8-7C79-49D4-903D-47791144103E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3C71ECEE-07D6-48D0-80E2-CA41ECA81BA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718B0AA4-F7B1-4093-91C5-D8CDFDED9784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57C4020F-BDE7-4FA5-9359-16B0729B311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8BCB3820-A761-4CEE-A969-C4FDAB32EB6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0D9D69B5-DA71-4EAF-8FD8-665A63390D2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83DC835E-FF89-48A0-B6A6-C14D2A0E2FF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4E753759-60B6-479D-ABAC-358EBF55542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189473DA-6029-48F0-A80B-ACF3445452A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210460BC-F79B-44B3-8769-46FD51F77E0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9B108ED5-7972-4669-AC12-AA235D7426A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B4D1581A-1F3C-4914-9A21-72F13F372AA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858ED164-F022-406D-9A08-AC2F0E8C473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867C65B3-26EA-4E18-AE67-7F2F8F555AB4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CF11645D-7225-49B8-A002-68ACC4A1D2A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AE2CC7F0-7B25-4CBB-AD68-6F3E8D58260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1A3165E3-BB9A-4EFA-B6A4-318B08BF356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26DF5819-B0A7-4DF4-8A5E-3293B11A538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0D383F94-DB42-4FB8-ADB2-9E96E8AC5F7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BD2E3B67-8684-4ABD-890B-A2717E27D28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17D100B8-FC9F-463B-9D27-933B3A707E7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4E33D909-1D8A-45FB-8880-D8B0D4D97CB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C9235D54-9EC0-4EFA-BC0E-6FA9DEEBD38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E94F35FB-E300-4FAB-A032-DA88956B97D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CCD2FF0E-30FE-4029-AE85-CCFC3529B3AB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B9339344-D16F-4DCA-BAA5-6F29ADE7792C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048C1FBC-C5FF-46D4-98F9-1CE8F20DB470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2323AA6D-B743-4786-8D0B-257D2B2A7726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0B15D900-B236-4847-B65B-32296FF53CB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19D94873-15CA-4FDA-B222-5106A46ACBE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6047D4E2-6443-4342-81DA-5F330529531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E893CE5F-786B-4D94-B043-0C435DEB0E2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A845A5D-1723-4D14-BEF2-E968917A14C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26213D98-A249-44E0-9137-E59FDA90E5E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57C4A408-14F6-431A-BB8C-F3AC7D12C5E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102186A2-475A-4B85-87D6-F6542C2F760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F985B2B1-925B-4A4A-B996-AFD5B99BEE0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4CABC87A-EF51-473C-87E3-27E62C69511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DE3050AA-FB10-4FA3-91A8-7598BFFE27C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ED55D066-522F-4CD6-A546-A3123E62FB1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2B0D8643-703E-4EAF-B596-F0B6A90CEDF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549EA56C-639D-4A85-A4D5-FB98246C2FC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61FB63F1-5618-410B-A60F-5C97B05268F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4041552E-49D3-45A3-A41C-34CC51903F6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299ED345-1976-4972-9610-424F912A5B9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E4CA3F69-80EF-444A-A135-59ABE418C34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0CBF337A-8F99-4463-812C-F3C1F049BFA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B2D0FAD8-D3EF-4404-B431-31AA9F767A5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651DC56A-379B-4935-A5B3-31BC04C37BF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7B8D86E3-F603-4B0F-89E1-52CFB73E811B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258CC335-BAD4-4195-9452-0127DAFE9710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3E378D49-0DC6-4884-9606-D57D98EA3B3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9020AF5F-2B18-4B68-ABD7-842B87EAE2C0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6D9F6995-2ACD-4837-8D10-9A0DAD853E0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2EFB218D-8CBA-4246-9A35-2DE4D953647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FE5DBF44-CA06-45C2-B951-2BCB2703D84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B1F1DEE1-CE55-4D84-9625-1192091B5F3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E964D8A7-777D-454C-81CA-AC53E6CF3A7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06653E62-8DB0-464F-80B5-EFD68124601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86270425-D306-49EF-8F67-39118796FAD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D7FF2B84-3BC0-4562-B54C-BCF2A362426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13692300-CC79-4BB9-8B4B-34586A759D9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AAFDCE94-CFB0-446D-B013-8F79926B7C5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4966E453-CA34-4656-AAFD-CBB0E9AF24E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FA9C6DE3-82A5-4CDA-A74C-AA8B27101B9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195F18A6-6C14-44AC-84B0-1A524D5D7A9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4E3A5A29-7276-4966-B91E-06487452D78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F7BA745D-9BEA-4333-B880-7BD813C8498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9837B26D-AD7F-400F-8369-00FFD583523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30382F0A-E364-4F14-832B-DF9E90706A7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5924AEB1-A200-4575-9CCE-A7670226AFB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6E9C3340-49B4-474A-A23A-BB2DE728006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553380C6-334C-472F-9EFE-1FD649D70804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011BAD18-E3D7-4B6D-81FB-0362330697E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04C70C5D-3E16-4123-8BC0-26F459DB8FDE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90AB2209-C3EB-4901-8171-EB6AA9672AFD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86BF91A9-9050-4534-B8AB-08028A7234E6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32C62321-6675-45EC-8FA2-9BE9D254F90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789C4EF4-A45E-416B-9863-58B1AC872009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5E4343A9-3B68-4445-9FDB-E1D5003CA053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03849588-E06A-4E66-9EC4-576FADD0A5A7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E573C336-B8CF-4A29-8D52-0D1E30BA006B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F4631B8A-3A66-49C3-BC24-4D3ADB6B03D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1A1D53D3-CA3A-4B85-BA44-6AD85F3C7E44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28C022AD-8D69-47E3-BF8E-521BD5997C8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9DBC6FF9-997C-4152-9FAF-327FF9A774D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427C20B6-2345-4FD4-BAE9-E52052577DD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08A13616-56B7-44FA-8CBD-871BB7F3509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280FC1E7-0980-44B6-889C-BAD14818ABC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96164385-3B42-4454-B53A-E5A5D67D66B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DBDF0730-A12B-48A2-AEE7-C57CBCFFCC9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F7350E-C0D2-466C-92C7-D3F433F968A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1C76B4AF-ADDB-4105-A2CF-E78F6BF582B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8805540A-8804-48DF-98F9-97C4E517A0D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C590C5E3-D211-4E65-A9CB-E7EB65C70F4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8F04287-839D-4276-A7F2-298022D0874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69A2E700-6143-4101-87BE-C28322AA25F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89B2C531-4F1C-4984-B938-F40628AFD07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E4EC6D41-77E0-4FB3-B120-E5D1FCEAAF4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570343CC-DC91-4CF9-BC68-1683F157F97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3E90C022-05A5-4CBF-8B99-6DDE3CCDBEB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126530DB-36AC-46C7-94B4-7410A7D3CE2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C333C97C-2E60-4EBD-8E18-95180C5F10E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1EAC497B-5E36-4CF4-A690-2711FFFC89D1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A929511D-0211-4C70-B689-28DAF97B02AD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074DDEA3-6D2F-4C4F-811E-46E1D15F0BE6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35ED5461-C426-4D43-9FA7-D317B6EEEC71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F742BEC1-C529-4660-ACC7-857E18CF754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D9A97449-4585-4BC2-8831-0F177FEB8CA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00818387-BF7F-4203-B15E-48745D0EB4D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2691B3E0-B987-4AC9-A5B1-4EE7D98AAD8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4EFFD35E-D638-40FC-BB06-149477DD68B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896DAA2D-54CF-47A5-A864-390A28F3DE0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6DB4EE5C-91F3-4672-9A3B-B0BC3C1C3E7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E4FE0859-9FB8-4663-B236-975775F0A16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994C09F3-61E2-44BE-A4B0-A93360E8A24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16BB5CD9-168C-490C-87CD-C002823130F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1C6D3F36-DA10-43A7-9778-B4A8FCBA01D4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06C88AF0-F6D4-4DE3-BD74-1529FFD59B0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D7F54EE6-9FC4-4538-A00F-DF9164CE924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4767690F-9C05-42D9-88EB-06F0DBA9558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392FE3CB-73EF-43A5-98DD-D988D9517A3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D35E0247-6340-4DCA-8979-757A9D160CF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CED9F948-64DC-4EC8-A035-5DFC9252AF4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D343C57B-8E0D-49F1-BDB1-5F5E34772DA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38845E54-D0CA-482E-ADFA-5B86A3D2346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F8B7D8E2-56DF-41FF-80A2-3634781D77D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3005C76E-241A-445A-9151-96A97C20BC6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2C18CF3B-8843-49EF-9CF3-FD9F828EF73C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3DE9E453-C199-4A11-BB53-E87ABC70D723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7E774132-E99E-4DDB-A978-A94FC9F97E02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C7E9799B-255D-4784-A13B-999516C5EEB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A8CE1585-5EAB-45E8-B007-77F0DF3E0F0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D0003506-C81E-4A05-90F2-0CF5951BAED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8C8369DB-84B4-4E0D-B91D-5DED25C210C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B99BFD32-5A39-4915-A2B7-A9E328D95F8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6B686C2-4914-46DB-A5B1-DAAA3219E2E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35808B86-C475-4949-B38B-CFA51576122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64C769AF-CCB6-4054-B0D5-A819396E5A8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7EF637D9-8AA4-40FB-B344-1F9B548E875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85DAA5E0-9515-42C6-8F5F-A3C41D7A358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6625EB5A-54D9-43D5-A02E-822194402DA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F4BFFBED-7FAE-48E4-8C3D-E0601D7E682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D108E5F7-49B1-48D7-9F1C-3EAFA8F4507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EC85039B-1C84-45E9-9E1E-13DFA29A22C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D7884AB5-F7FD-4668-BEFF-266CD3F0749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9CB2CE4E-E070-4E28-865F-EE31BE6416A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48F3645C-3C30-472A-9EDC-5C888882867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70A19B90-6542-43A5-9ABC-7BD509C1012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0C2D8E8F-02CD-4935-9D01-80FFC8F0505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58377FDA-CD9B-4AA9-974B-C73A08E285C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CABE4586-4882-4281-8883-A43166F1D7C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B11EF139-DF1B-4469-93CD-C5026AE155E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DBDC2E80-8EF0-4604-B308-AE915DFCF76F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0301A85B-108D-4051-9D32-5D07B08909B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F9C0DD9B-5E30-4E69-95DD-3E24A8698CE0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031B423E-20F3-4072-9A92-A4811F84C5CE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615B75D4-4520-4177-8FCE-CA0AEB7ADD0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49BA8209-0B13-4300-9B1C-B27E796A623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2207F66C-95CC-46D7-BE05-6098F6DBA5F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23</xdr:row>
      <xdr:rowOff>0</xdr:rowOff>
    </xdr:from>
    <xdr:to>
      <xdr:col>2</xdr:col>
      <xdr:colOff>590550</xdr:colOff>
      <xdr:row>24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97C61384-6B79-4E2B-8B35-598A88D95110}"/>
            </a:ext>
          </a:extLst>
        </xdr:cNvPr>
        <xdr:cNvSpPr>
          <a:spLocks noChangeAspect="1" noChangeArrowheads="1"/>
        </xdr:cNvSpPr>
      </xdr:nvSpPr>
      <xdr:spPr bwMode="auto">
        <a:xfrm>
          <a:off x="209931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6E86097F-8D94-4275-B7FD-072BF807D05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EA440DE0-D757-4958-97B3-58DF8245863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A96EFDE1-2104-435E-9A40-192735E627F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B07F3CCE-2A8F-4637-B055-81D13F6B3F5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5780BEBB-EEEE-43B2-B3BB-204CE1273DB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DF519CEB-BBF4-4CA2-922E-31A5100C9E7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C03DAF71-C532-4C49-BB03-B55AAA15BE3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EC57-2776-466A-85EF-C73751703C84}">
  <dimension ref="A4:O22"/>
  <sheetViews>
    <sheetView tabSelected="1" zoomScaleNormal="100" workbookViewId="0">
      <selection activeCell="A5" sqref="A5:XFD22"/>
    </sheetView>
  </sheetViews>
  <sheetFormatPr baseColWidth="10" defaultRowHeight="14.4" x14ac:dyDescent="0.3"/>
  <cols>
    <col min="2" max="2" width="16" customWidth="1"/>
    <col min="3" max="3" width="15.33203125" customWidth="1"/>
    <col min="4" max="4" width="16.44140625" customWidth="1"/>
    <col min="8" max="8" width="14.6640625" customWidth="1"/>
  </cols>
  <sheetData>
    <row r="4" spans="1:15" x14ac:dyDescent="0.3">
      <c r="A4" t="s">
        <v>164</v>
      </c>
    </row>
    <row r="6" spans="1:15" x14ac:dyDescent="0.3">
      <c r="B6" t="s">
        <v>27</v>
      </c>
    </row>
    <row r="7" spans="1:15" x14ac:dyDescent="0.3">
      <c r="B7" t="s">
        <v>28</v>
      </c>
    </row>
    <row r="8" spans="1:15" x14ac:dyDescent="0.3">
      <c r="B8" t="s">
        <v>29</v>
      </c>
    </row>
    <row r="10" spans="1:15" x14ac:dyDescent="0.3">
      <c r="E10" t="s">
        <v>30</v>
      </c>
      <c r="I10" t="s">
        <v>30</v>
      </c>
    </row>
    <row r="11" spans="1:15" x14ac:dyDescent="0.3">
      <c r="B11" t="s">
        <v>17</v>
      </c>
      <c r="C11" t="s">
        <v>31</v>
      </c>
      <c r="D11" t="s">
        <v>32</v>
      </c>
      <c r="E11" t="s">
        <v>33</v>
      </c>
      <c r="F11" t="s">
        <v>34</v>
      </c>
      <c r="G11" t="s">
        <v>10</v>
      </c>
      <c r="H11" t="s">
        <v>35</v>
      </c>
      <c r="I11" t="s">
        <v>33</v>
      </c>
      <c r="J11" t="s">
        <v>34</v>
      </c>
      <c r="K11" t="s">
        <v>10</v>
      </c>
    </row>
    <row r="12" spans="1:15" x14ac:dyDescent="0.3">
      <c r="B12" t="s">
        <v>18</v>
      </c>
      <c r="C12">
        <v>40400</v>
      </c>
      <c r="D12">
        <v>9.5</v>
      </c>
      <c r="E12">
        <v>1</v>
      </c>
      <c r="F12">
        <v>0</v>
      </c>
      <c r="G12">
        <f>SUM(E12:F12)</f>
        <v>1</v>
      </c>
      <c r="H12">
        <v>161</v>
      </c>
      <c r="I12">
        <v>17</v>
      </c>
      <c r="J12">
        <v>5</v>
      </c>
      <c r="K12">
        <f t="shared" ref="K12:K19" si="0">SUM(I12:J12)</f>
        <v>22</v>
      </c>
      <c r="O12" t="s">
        <v>36</v>
      </c>
    </row>
    <row r="13" spans="1:15" x14ac:dyDescent="0.3">
      <c r="B13" t="s">
        <v>19</v>
      </c>
      <c r="C13">
        <v>72550</v>
      </c>
      <c r="D13">
        <v>247</v>
      </c>
      <c r="E13">
        <v>13</v>
      </c>
      <c r="F13">
        <v>0</v>
      </c>
      <c r="G13">
        <f t="shared" ref="G13:G19" si="1">SUM(E13:F13)</f>
        <v>13</v>
      </c>
      <c r="H13">
        <v>0</v>
      </c>
      <c r="I13">
        <v>0</v>
      </c>
      <c r="J13">
        <v>0</v>
      </c>
      <c r="K13">
        <f t="shared" si="0"/>
        <v>0</v>
      </c>
    </row>
    <row r="14" spans="1:15" x14ac:dyDescent="0.3">
      <c r="B14" t="s">
        <v>11</v>
      </c>
      <c r="C14">
        <v>1050</v>
      </c>
      <c r="D14">
        <v>5</v>
      </c>
      <c r="E14">
        <v>1</v>
      </c>
      <c r="F14">
        <v>0</v>
      </c>
      <c r="G14">
        <f t="shared" si="1"/>
        <v>1</v>
      </c>
      <c r="H14">
        <v>0</v>
      </c>
      <c r="I14">
        <v>0</v>
      </c>
      <c r="J14">
        <v>0</v>
      </c>
      <c r="K14">
        <f t="shared" si="0"/>
        <v>0</v>
      </c>
      <c r="M14" t="s">
        <v>36</v>
      </c>
    </row>
    <row r="15" spans="1:15" x14ac:dyDescent="0.3">
      <c r="B15" t="s">
        <v>20</v>
      </c>
      <c r="C15">
        <v>70150</v>
      </c>
      <c r="D15">
        <v>167</v>
      </c>
      <c r="E15">
        <v>18</v>
      </c>
      <c r="F15">
        <v>1</v>
      </c>
      <c r="G15">
        <f t="shared" si="1"/>
        <v>19</v>
      </c>
      <c r="H15">
        <v>74</v>
      </c>
      <c r="I15">
        <v>7</v>
      </c>
      <c r="J15">
        <v>0</v>
      </c>
      <c r="K15">
        <f t="shared" si="0"/>
        <v>7</v>
      </c>
      <c r="M15" t="s">
        <v>36</v>
      </c>
      <c r="N15" t="s">
        <v>36</v>
      </c>
    </row>
    <row r="16" spans="1:15" x14ac:dyDescent="0.3">
      <c r="B16" t="s">
        <v>12</v>
      </c>
      <c r="C16">
        <v>143592</v>
      </c>
      <c r="D16">
        <v>421</v>
      </c>
      <c r="E16">
        <v>12</v>
      </c>
      <c r="F16">
        <v>1</v>
      </c>
      <c r="G16">
        <f t="shared" si="1"/>
        <v>13</v>
      </c>
      <c r="H16">
        <v>52</v>
      </c>
      <c r="I16">
        <v>4</v>
      </c>
      <c r="J16">
        <v>1</v>
      </c>
      <c r="K16">
        <f t="shared" si="0"/>
        <v>5</v>
      </c>
      <c r="M16" t="s">
        <v>36</v>
      </c>
    </row>
    <row r="17" spans="2:11" x14ac:dyDescent="0.3">
      <c r="B17" t="s">
        <v>21</v>
      </c>
      <c r="C17">
        <v>41400</v>
      </c>
      <c r="D17">
        <v>57</v>
      </c>
      <c r="E17">
        <v>3</v>
      </c>
      <c r="F17">
        <v>0</v>
      </c>
      <c r="G17">
        <f t="shared" si="1"/>
        <v>3</v>
      </c>
      <c r="H17">
        <v>116.14</v>
      </c>
      <c r="I17">
        <v>7</v>
      </c>
      <c r="J17">
        <v>2</v>
      </c>
      <c r="K17">
        <f t="shared" si="0"/>
        <v>9</v>
      </c>
    </row>
    <row r="18" spans="2:11" x14ac:dyDescent="0.3">
      <c r="B18" t="s">
        <v>13</v>
      </c>
      <c r="C18">
        <v>8552</v>
      </c>
      <c r="D18">
        <v>0</v>
      </c>
      <c r="E18">
        <v>0</v>
      </c>
      <c r="F18">
        <v>0</v>
      </c>
      <c r="G18">
        <f t="shared" si="1"/>
        <v>0</v>
      </c>
      <c r="H18">
        <v>34</v>
      </c>
      <c r="I18">
        <v>3</v>
      </c>
      <c r="J18">
        <v>0</v>
      </c>
      <c r="K18">
        <f t="shared" si="0"/>
        <v>3</v>
      </c>
    </row>
    <row r="19" spans="2:11" x14ac:dyDescent="0.3">
      <c r="B19" t="s">
        <v>14</v>
      </c>
      <c r="C19">
        <v>0</v>
      </c>
      <c r="D19">
        <v>0</v>
      </c>
      <c r="E19">
        <v>0</v>
      </c>
      <c r="F19">
        <v>0</v>
      </c>
      <c r="G19">
        <f t="shared" si="1"/>
        <v>0</v>
      </c>
      <c r="H19">
        <v>0</v>
      </c>
      <c r="I19">
        <v>0</v>
      </c>
      <c r="J19">
        <v>0</v>
      </c>
      <c r="K19">
        <f t="shared" si="0"/>
        <v>0</v>
      </c>
    </row>
    <row r="20" spans="2:11" x14ac:dyDescent="0.3">
      <c r="B20" t="s">
        <v>10</v>
      </c>
      <c r="C20">
        <f>+C12+C13+C14+C15+C16+C17+C18+C19</f>
        <v>377694</v>
      </c>
      <c r="D20">
        <f>+D12+D13+D14+D15+D16+D17+D18+D19</f>
        <v>906.5</v>
      </c>
      <c r="E20">
        <f>SUM(E12:E19)</f>
        <v>48</v>
      </c>
      <c r="F20">
        <f>SUM(F12:F19)</f>
        <v>2</v>
      </c>
      <c r="G20">
        <f>+G12+G13+G14+G15+G16+G17+G18+G19</f>
        <v>50</v>
      </c>
      <c r="H20">
        <f>+H12+H13+H14+H15+H16+H17+H18+H19</f>
        <v>437.14</v>
      </c>
      <c r="I20">
        <f>SUM(I12:I19)</f>
        <v>38</v>
      </c>
      <c r="J20">
        <f>+J12+J13+J14+J15+J16+J17+J18+J19</f>
        <v>8</v>
      </c>
      <c r="K20">
        <f>+K12+K13+K14+K15+K16+K17+K18+K19</f>
        <v>46</v>
      </c>
    </row>
    <row r="22" spans="2:11" x14ac:dyDescent="0.3">
      <c r="G22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70DD-667C-4F5D-B619-EE887BA3D38D}">
  <dimension ref="A4:N44"/>
  <sheetViews>
    <sheetView zoomScale="79" zoomScaleNormal="75" workbookViewId="0">
      <selection activeCell="A5" sqref="A5:XFD50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4" spans="1:12" ht="15.6" x14ac:dyDescent="0.3">
      <c r="A4" t="s">
        <v>164</v>
      </c>
      <c r="B4" s="2"/>
      <c r="C4" s="2"/>
      <c r="D4" s="2"/>
      <c r="E4" s="2"/>
      <c r="F4" s="2"/>
      <c r="G4" s="2"/>
      <c r="H4" s="2"/>
    </row>
    <row r="5" spans="1:12" x14ac:dyDescent="0.3">
      <c r="B5" t="s">
        <v>37</v>
      </c>
    </row>
    <row r="6" spans="1:12" x14ac:dyDescent="0.3">
      <c r="B6" t="s">
        <v>38</v>
      </c>
    </row>
    <row r="7" spans="1:12" x14ac:dyDescent="0.3">
      <c r="B7" t="s">
        <v>29</v>
      </c>
    </row>
    <row r="8" spans="1:12" ht="10.199999999999999" customHeight="1" x14ac:dyDescent="0.3"/>
    <row r="9" spans="1:12" x14ac:dyDescent="0.3">
      <c r="B9" t="s">
        <v>39</v>
      </c>
      <c r="F9" t="s">
        <v>30</v>
      </c>
    </row>
    <row r="10" spans="1:12" ht="35.4" customHeight="1" x14ac:dyDescent="0.3">
      <c r="B10" t="s">
        <v>17</v>
      </c>
      <c r="C10" t="s">
        <v>40</v>
      </c>
      <c r="D10" t="s">
        <v>41</v>
      </c>
      <c r="E10" t="s">
        <v>42</v>
      </c>
      <c r="F10" t="s">
        <v>33</v>
      </c>
      <c r="G10" t="s">
        <v>34</v>
      </c>
      <c r="H10" t="s">
        <v>10</v>
      </c>
    </row>
    <row r="11" spans="1:12" x14ac:dyDescent="0.3">
      <c r="B11" t="s">
        <v>18</v>
      </c>
      <c r="C11">
        <v>0</v>
      </c>
      <c r="D11">
        <v>0</v>
      </c>
      <c r="E11">
        <v>0</v>
      </c>
      <c r="F11">
        <v>0</v>
      </c>
      <c r="G11">
        <v>0</v>
      </c>
      <c r="H11">
        <f>SUM(F11:G11)</f>
        <v>0</v>
      </c>
    </row>
    <row r="12" spans="1:12" x14ac:dyDescent="0.3">
      <c r="B12" t="s">
        <v>19</v>
      </c>
      <c r="C12">
        <v>0</v>
      </c>
      <c r="D12">
        <v>0</v>
      </c>
      <c r="E12">
        <v>0</v>
      </c>
      <c r="F12">
        <v>0</v>
      </c>
      <c r="G12">
        <v>0</v>
      </c>
      <c r="H12">
        <f t="shared" ref="H12:H18" si="0">SUM(F12:G12)</f>
        <v>0</v>
      </c>
    </row>
    <row r="13" spans="1:12" x14ac:dyDescent="0.3">
      <c r="B13" t="s">
        <v>11</v>
      </c>
      <c r="C13">
        <v>0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</row>
    <row r="14" spans="1:12" x14ac:dyDescent="0.3">
      <c r="B14" t="s">
        <v>20</v>
      </c>
      <c r="C14">
        <v>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</row>
    <row r="15" spans="1:12" x14ac:dyDescent="0.3">
      <c r="B15" t="s">
        <v>12</v>
      </c>
      <c r="C15">
        <v>0</v>
      </c>
      <c r="D15">
        <v>0</v>
      </c>
      <c r="E15">
        <v>0</v>
      </c>
      <c r="F15">
        <v>0</v>
      </c>
      <c r="G15">
        <v>0</v>
      </c>
      <c r="H15">
        <f t="shared" si="0"/>
        <v>0</v>
      </c>
      <c r="L15" t="s">
        <v>36</v>
      </c>
    </row>
    <row r="16" spans="1:12" x14ac:dyDescent="0.3"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f t="shared" si="0"/>
        <v>0</v>
      </c>
      <c r="K16" t="s">
        <v>36</v>
      </c>
    </row>
    <row r="17" spans="2:14" x14ac:dyDescent="0.3">
      <c r="B17" t="s">
        <v>13</v>
      </c>
      <c r="C17">
        <v>0</v>
      </c>
      <c r="D17">
        <v>0</v>
      </c>
      <c r="E17">
        <v>0</v>
      </c>
      <c r="F17">
        <v>0</v>
      </c>
      <c r="G17">
        <v>0</v>
      </c>
      <c r="H17">
        <f t="shared" si="0"/>
        <v>0</v>
      </c>
    </row>
    <row r="18" spans="2:14" x14ac:dyDescent="0.3">
      <c r="B18" t="s">
        <v>14</v>
      </c>
      <c r="C18">
        <v>0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</row>
    <row r="19" spans="2:14" x14ac:dyDescent="0.3">
      <c r="B19" t="s">
        <v>10</v>
      </c>
      <c r="C19">
        <f t="shared" ref="C19:H19" si="1">+C11+C12+C13+C14+C15+C16+C17+C18</f>
        <v>0</v>
      </c>
      <c r="D19">
        <f t="shared" si="1"/>
        <v>0</v>
      </c>
      <c r="E19">
        <f t="shared" si="1"/>
        <v>0</v>
      </c>
      <c r="F19">
        <f t="shared" si="1"/>
        <v>0</v>
      </c>
      <c r="G19">
        <f t="shared" si="1"/>
        <v>0</v>
      </c>
      <c r="H19">
        <f t="shared" si="1"/>
        <v>0</v>
      </c>
    </row>
    <row r="21" spans="2:14" x14ac:dyDescent="0.3">
      <c r="B21" t="s">
        <v>43</v>
      </c>
      <c r="E21" t="s">
        <v>30</v>
      </c>
    </row>
    <row r="22" spans="2:14" ht="40.200000000000003" customHeight="1" x14ac:dyDescent="0.3">
      <c r="B22" t="s">
        <v>17</v>
      </c>
      <c r="C22" t="s">
        <v>44</v>
      </c>
      <c r="D22" t="s">
        <v>45</v>
      </c>
      <c r="E22" t="s">
        <v>33</v>
      </c>
      <c r="F22" t="s">
        <v>34</v>
      </c>
      <c r="G22" t="s">
        <v>10</v>
      </c>
    </row>
    <row r="23" spans="2:14" x14ac:dyDescent="0.3">
      <c r="B23" t="s">
        <v>18</v>
      </c>
      <c r="C23">
        <v>2</v>
      </c>
      <c r="D23">
        <v>50</v>
      </c>
      <c r="E23">
        <v>1</v>
      </c>
      <c r="F23">
        <v>1</v>
      </c>
      <c r="G23">
        <f t="shared" ref="G23:G30" si="2">SUM(E23:F23)</f>
        <v>2</v>
      </c>
    </row>
    <row r="24" spans="2:14" x14ac:dyDescent="0.3">
      <c r="B24" t="s">
        <v>19</v>
      </c>
      <c r="C24">
        <v>0</v>
      </c>
      <c r="D24">
        <v>0</v>
      </c>
      <c r="E24">
        <v>0</v>
      </c>
      <c r="F24">
        <v>0</v>
      </c>
      <c r="G24">
        <f t="shared" si="2"/>
        <v>0</v>
      </c>
    </row>
    <row r="25" spans="2:14" x14ac:dyDescent="0.3">
      <c r="B25" t="s">
        <v>11</v>
      </c>
      <c r="C25">
        <v>0</v>
      </c>
      <c r="D25">
        <v>0</v>
      </c>
      <c r="E25">
        <v>0</v>
      </c>
      <c r="F25">
        <v>0</v>
      </c>
      <c r="G25">
        <f t="shared" si="2"/>
        <v>0</v>
      </c>
      <c r="L25" t="s">
        <v>36</v>
      </c>
    </row>
    <row r="26" spans="2:14" x14ac:dyDescent="0.3">
      <c r="B26" t="s">
        <v>20</v>
      </c>
      <c r="C26">
        <v>0</v>
      </c>
      <c r="D26">
        <v>0</v>
      </c>
      <c r="E26">
        <v>0</v>
      </c>
      <c r="F26">
        <v>0</v>
      </c>
      <c r="G26">
        <f t="shared" si="2"/>
        <v>0</v>
      </c>
      <c r="K26" t="s">
        <v>36</v>
      </c>
    </row>
    <row r="27" spans="2:14" x14ac:dyDescent="0.3">
      <c r="B27" t="s">
        <v>12</v>
      </c>
      <c r="C27">
        <v>0</v>
      </c>
      <c r="D27">
        <v>0</v>
      </c>
      <c r="E27">
        <v>0</v>
      </c>
      <c r="F27">
        <v>0</v>
      </c>
      <c r="G27">
        <f t="shared" si="2"/>
        <v>0</v>
      </c>
      <c r="M27" t="s">
        <v>36</v>
      </c>
      <c r="N27" t="s">
        <v>36</v>
      </c>
    </row>
    <row r="28" spans="2:14" x14ac:dyDescent="0.3">
      <c r="B28" t="s">
        <v>21</v>
      </c>
      <c r="C28">
        <v>0</v>
      </c>
      <c r="D28">
        <v>0</v>
      </c>
      <c r="E28">
        <v>0</v>
      </c>
      <c r="F28">
        <v>0</v>
      </c>
      <c r="G28">
        <f t="shared" si="2"/>
        <v>0</v>
      </c>
      <c r="L28" t="s">
        <v>36</v>
      </c>
    </row>
    <row r="29" spans="2:14" x14ac:dyDescent="0.3">
      <c r="B29" t="s">
        <v>13</v>
      </c>
      <c r="C29">
        <v>3</v>
      </c>
      <c r="D29">
        <v>37</v>
      </c>
      <c r="E29">
        <v>3</v>
      </c>
      <c r="F29">
        <v>0</v>
      </c>
      <c r="G29">
        <f t="shared" si="2"/>
        <v>3</v>
      </c>
    </row>
    <row r="30" spans="2:14" x14ac:dyDescent="0.3">
      <c r="B30" t="s">
        <v>14</v>
      </c>
      <c r="C30">
        <v>0</v>
      </c>
      <c r="D30">
        <v>0</v>
      </c>
      <c r="E30">
        <v>0</v>
      </c>
      <c r="F30">
        <v>0</v>
      </c>
      <c r="G30">
        <f t="shared" si="2"/>
        <v>0</v>
      </c>
      <c r="L30" t="s">
        <v>36</v>
      </c>
    </row>
    <row r="31" spans="2:14" x14ac:dyDescent="0.3">
      <c r="B31" t="s">
        <v>10</v>
      </c>
      <c r="C31">
        <f>+C23+C24+C25+C26+C27+C28+C29+C30</f>
        <v>5</v>
      </c>
      <c r="D31">
        <f>+D23+D24+D25+D26+D27+D28+D29+D30</f>
        <v>87</v>
      </c>
      <c r="E31">
        <f>+E23+E24+E25+E26+E27+E28+E29+E30</f>
        <v>4</v>
      </c>
      <c r="F31">
        <f>SUM(F23:F30)</f>
        <v>1</v>
      </c>
      <c r="G31">
        <f t="shared" ref="G31" si="3">SUM(E31:F31)</f>
        <v>5</v>
      </c>
      <c r="K31" t="s">
        <v>36</v>
      </c>
    </row>
    <row r="33" spans="2:11" x14ac:dyDescent="0.3">
      <c r="B33" t="s">
        <v>46</v>
      </c>
      <c r="E33" t="s">
        <v>30</v>
      </c>
    </row>
    <row r="34" spans="2:11" x14ac:dyDescent="0.3">
      <c r="B34" t="s">
        <v>17</v>
      </c>
      <c r="C34" t="s">
        <v>44</v>
      </c>
      <c r="D34" t="s">
        <v>45</v>
      </c>
      <c r="E34" t="s">
        <v>33</v>
      </c>
      <c r="F34" t="s">
        <v>34</v>
      </c>
      <c r="G34" t="s">
        <v>10</v>
      </c>
    </row>
    <row r="35" spans="2:11" x14ac:dyDescent="0.3">
      <c r="B35" t="s">
        <v>18</v>
      </c>
      <c r="C35">
        <v>40</v>
      </c>
      <c r="D35">
        <v>946</v>
      </c>
      <c r="E35">
        <v>35</v>
      </c>
      <c r="F35">
        <v>5</v>
      </c>
      <c r="G35">
        <f t="shared" ref="G35:G42" si="4">SUM(E35:F35)</f>
        <v>40</v>
      </c>
    </row>
    <row r="36" spans="2:11" x14ac:dyDescent="0.3">
      <c r="B36" t="s">
        <v>19</v>
      </c>
      <c r="C36">
        <v>86</v>
      </c>
      <c r="D36">
        <v>2539</v>
      </c>
      <c r="E36">
        <v>79</v>
      </c>
      <c r="F36">
        <v>7</v>
      </c>
      <c r="G36">
        <f t="shared" si="4"/>
        <v>86</v>
      </c>
    </row>
    <row r="37" spans="2:11" x14ac:dyDescent="0.3">
      <c r="B37" t="s">
        <v>11</v>
      </c>
      <c r="C37">
        <v>5</v>
      </c>
      <c r="D37">
        <v>45</v>
      </c>
      <c r="E37">
        <v>4</v>
      </c>
      <c r="F37">
        <v>1</v>
      </c>
      <c r="G37">
        <f t="shared" si="4"/>
        <v>5</v>
      </c>
      <c r="K37" t="s">
        <v>36</v>
      </c>
    </row>
    <row r="38" spans="2:11" x14ac:dyDescent="0.3">
      <c r="B38" t="s">
        <v>20</v>
      </c>
      <c r="C38">
        <v>126</v>
      </c>
      <c r="D38">
        <v>4659</v>
      </c>
      <c r="E38">
        <v>114</v>
      </c>
      <c r="F38">
        <v>12</v>
      </c>
      <c r="G38">
        <f t="shared" si="4"/>
        <v>126</v>
      </c>
    </row>
    <row r="39" spans="2:11" x14ac:dyDescent="0.3">
      <c r="B39" t="s">
        <v>12</v>
      </c>
      <c r="C39">
        <v>66</v>
      </c>
      <c r="D39">
        <v>4516</v>
      </c>
      <c r="E39">
        <v>59</v>
      </c>
      <c r="F39">
        <v>7</v>
      </c>
      <c r="G39">
        <f t="shared" si="4"/>
        <v>66</v>
      </c>
      <c r="J39" t="s">
        <v>36</v>
      </c>
    </row>
    <row r="40" spans="2:11" x14ac:dyDescent="0.3">
      <c r="B40" t="s">
        <v>21</v>
      </c>
      <c r="C40">
        <v>61</v>
      </c>
      <c r="D40">
        <v>6349</v>
      </c>
      <c r="E40">
        <v>53</v>
      </c>
      <c r="F40">
        <v>8</v>
      </c>
      <c r="G40">
        <f t="shared" si="4"/>
        <v>61</v>
      </c>
      <c r="K40" t="s">
        <v>36</v>
      </c>
    </row>
    <row r="41" spans="2:11" x14ac:dyDescent="0.3">
      <c r="B41" t="s">
        <v>13</v>
      </c>
      <c r="C41">
        <v>34</v>
      </c>
      <c r="D41">
        <v>591</v>
      </c>
      <c r="E41">
        <v>32</v>
      </c>
      <c r="F41">
        <v>2</v>
      </c>
      <c r="G41">
        <f t="shared" si="4"/>
        <v>34</v>
      </c>
      <c r="K41" t="s">
        <v>36</v>
      </c>
    </row>
    <row r="42" spans="2:11" x14ac:dyDescent="0.3">
      <c r="B42" t="s">
        <v>14</v>
      </c>
      <c r="C42">
        <v>0</v>
      </c>
      <c r="D42">
        <v>0</v>
      </c>
      <c r="E42">
        <v>0</v>
      </c>
      <c r="F42">
        <v>0</v>
      </c>
      <c r="G42">
        <f t="shared" si="4"/>
        <v>0</v>
      </c>
    </row>
    <row r="43" spans="2:11" x14ac:dyDescent="0.3">
      <c r="B43" t="s">
        <v>10</v>
      </c>
      <c r="C43">
        <f>+C35+C36+C37+C38+C39+C40+C41+C42</f>
        <v>418</v>
      </c>
      <c r="D43">
        <f>+D35+D36+D37+D38+D39+D40+D41+D42</f>
        <v>19645</v>
      </c>
      <c r="E43">
        <f>+E35+E36+E37+E38+E39+E40+E41+E42</f>
        <v>376</v>
      </c>
      <c r="F43">
        <f>+F35+F36+F37+F38+F39+F40+F41+F42</f>
        <v>42</v>
      </c>
      <c r="G43">
        <f t="shared" ref="G43" si="5">+G35+G36+G37+G38+G39+G40+G41+G42</f>
        <v>418</v>
      </c>
    </row>
    <row r="44" spans="2:11" x14ac:dyDescent="0.3">
      <c r="K44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D87A-212C-4DFE-A566-A5B597D5FCAC}">
  <dimension ref="B3:R38"/>
  <sheetViews>
    <sheetView topLeftCell="B1" zoomScale="103" zoomScaleNormal="100" workbookViewId="0">
      <selection activeCell="B4" sqref="A4:XFD20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8" max="18" width="14.77734375" customWidth="1"/>
  </cols>
  <sheetData>
    <row r="3" spans="2:18" x14ac:dyDescent="0.3">
      <c r="B3" t="s">
        <v>164</v>
      </c>
    </row>
    <row r="5" spans="2:18" ht="28.95" customHeight="1" x14ac:dyDescent="0.3">
      <c r="B5" t="s">
        <v>47</v>
      </c>
    </row>
    <row r="6" spans="2:18" ht="45.6" customHeight="1" x14ac:dyDescent="0.3">
      <c r="B6" t="s">
        <v>48</v>
      </c>
      <c r="C6" t="s">
        <v>49</v>
      </c>
      <c r="F6" t="s">
        <v>50</v>
      </c>
      <c r="I6" t="s">
        <v>51</v>
      </c>
      <c r="R6" t="s">
        <v>52</v>
      </c>
    </row>
    <row r="7" spans="2:18" ht="32.4" customHeight="1" x14ac:dyDescent="0.3">
      <c r="C7" t="s">
        <v>53</v>
      </c>
      <c r="D7" t="s">
        <v>54</v>
      </c>
      <c r="E7" t="s">
        <v>55</v>
      </c>
      <c r="F7" t="s">
        <v>53</v>
      </c>
      <c r="G7" t="s">
        <v>54</v>
      </c>
      <c r="H7" t="s">
        <v>55</v>
      </c>
      <c r="I7" t="s">
        <v>56</v>
      </c>
      <c r="J7" t="s">
        <v>57</v>
      </c>
      <c r="K7" t="s">
        <v>58</v>
      </c>
      <c r="L7" t="s">
        <v>59</v>
      </c>
      <c r="M7" t="s">
        <v>60</v>
      </c>
      <c r="N7" t="s">
        <v>61</v>
      </c>
      <c r="O7" t="s">
        <v>62</v>
      </c>
      <c r="P7" t="s">
        <v>63</v>
      </c>
      <c r="Q7" t="s">
        <v>64</v>
      </c>
    </row>
    <row r="8" spans="2:18" x14ac:dyDescent="0.3">
      <c r="B8" t="s">
        <v>18</v>
      </c>
      <c r="C8">
        <v>34204</v>
      </c>
      <c r="D8">
        <v>55750</v>
      </c>
      <c r="E8">
        <f>C8+D8</f>
        <v>89954</v>
      </c>
      <c r="F8">
        <v>22283.599999999999</v>
      </c>
      <c r="G8">
        <v>56876.71</v>
      </c>
      <c r="H8">
        <f>SUM(F8:G8)</f>
        <v>79160.31</v>
      </c>
      <c r="I8">
        <v>0</v>
      </c>
      <c r="J8">
        <v>0</v>
      </c>
      <c r="K8">
        <v>5587</v>
      </c>
      <c r="L8">
        <v>15048</v>
      </c>
      <c r="R8">
        <f>I8+J8+K8+L8+M8+N8+O8+P8+Q8</f>
        <v>20635</v>
      </c>
    </row>
    <row r="9" spans="2:18" x14ac:dyDescent="0.3">
      <c r="B9" t="s">
        <v>19</v>
      </c>
      <c r="C9">
        <v>90</v>
      </c>
      <c r="D9">
        <v>23807.75</v>
      </c>
      <c r="E9">
        <f>SUM(C9:D9)</f>
        <v>23897.75</v>
      </c>
      <c r="F9">
        <v>40</v>
      </c>
      <c r="G9">
        <v>22334.45</v>
      </c>
      <c r="H9">
        <f>SUM(F9:G9)</f>
        <v>22374.45</v>
      </c>
      <c r="I9">
        <v>0</v>
      </c>
      <c r="J9">
        <v>125.83</v>
      </c>
      <c r="K9">
        <v>853.25</v>
      </c>
      <c r="L9">
        <v>5638.96</v>
      </c>
      <c r="R9">
        <f t="shared" ref="R9:R18" si="0">I9+J9+K9+L9+M9+N9+O9+P9+Q9</f>
        <v>6618.04</v>
      </c>
    </row>
    <row r="10" spans="2:18" x14ac:dyDescent="0.3">
      <c r="B10" t="s">
        <v>11</v>
      </c>
      <c r="C10">
        <v>150.13999999999999</v>
      </c>
      <c r="D10">
        <v>3956.34</v>
      </c>
      <c r="E10">
        <f>SUM(C10:D10)</f>
        <v>4106.4800000000005</v>
      </c>
      <c r="F10">
        <v>113.26</v>
      </c>
      <c r="G10">
        <v>2737.95</v>
      </c>
      <c r="H10">
        <f>SUM(F10:G10)</f>
        <v>2851.21</v>
      </c>
      <c r="I10">
        <v>0</v>
      </c>
      <c r="J10">
        <v>70.69</v>
      </c>
      <c r="K10">
        <v>224.95</v>
      </c>
      <c r="L10">
        <v>771.63</v>
      </c>
      <c r="R10">
        <f t="shared" si="0"/>
        <v>1067.27</v>
      </c>
    </row>
    <row r="11" spans="2:18" x14ac:dyDescent="0.3">
      <c r="B11" t="s">
        <v>65</v>
      </c>
      <c r="C11">
        <v>2292</v>
      </c>
      <c r="D11">
        <v>0</v>
      </c>
      <c r="E11">
        <f>SUM(C11:D11)</f>
        <v>2292</v>
      </c>
      <c r="F11">
        <v>2785.16</v>
      </c>
      <c r="G11">
        <v>0</v>
      </c>
      <c r="H11">
        <f>SUM(F11:G11)</f>
        <v>2785.16</v>
      </c>
      <c r="I11">
        <v>0</v>
      </c>
      <c r="J11">
        <v>0</v>
      </c>
      <c r="K11">
        <v>0</v>
      </c>
      <c r="L11">
        <v>0</v>
      </c>
    </row>
    <row r="12" spans="2:18" x14ac:dyDescent="0.3">
      <c r="B12" t="s">
        <v>20</v>
      </c>
      <c r="C12">
        <v>1741.64</v>
      </c>
      <c r="D12">
        <v>34967.360000000001</v>
      </c>
      <c r="E12">
        <v>36709</v>
      </c>
      <c r="F12">
        <v>609.57000000000005</v>
      </c>
      <c r="G12">
        <v>24944.3</v>
      </c>
      <c r="H12">
        <v>25553.88</v>
      </c>
      <c r="I12">
        <v>89.62</v>
      </c>
      <c r="J12">
        <v>622.54</v>
      </c>
      <c r="K12">
        <v>2470.33</v>
      </c>
      <c r="L12">
        <v>15312.57</v>
      </c>
      <c r="R12">
        <f t="shared" si="0"/>
        <v>18495.059999999998</v>
      </c>
    </row>
    <row r="13" spans="2:18" x14ac:dyDescent="0.3">
      <c r="B13" t="s">
        <v>12</v>
      </c>
      <c r="C13">
        <v>7010</v>
      </c>
      <c r="D13">
        <v>61766.32</v>
      </c>
      <c r="E13">
        <f>SUM(C13:D13)</f>
        <v>68776.320000000007</v>
      </c>
      <c r="F13">
        <v>2804</v>
      </c>
      <c r="G13">
        <v>62696</v>
      </c>
      <c r="H13">
        <f>SUM(F13:G13)</f>
        <v>65500</v>
      </c>
      <c r="I13">
        <v>0</v>
      </c>
      <c r="J13">
        <v>866.4</v>
      </c>
      <c r="K13">
        <v>6536.87</v>
      </c>
      <c r="L13">
        <v>18719.93</v>
      </c>
      <c r="R13">
        <f t="shared" si="0"/>
        <v>26123.200000000001</v>
      </c>
    </row>
    <row r="14" spans="2:18" x14ac:dyDescent="0.3">
      <c r="B14" t="s">
        <v>21</v>
      </c>
      <c r="C14">
        <v>21600</v>
      </c>
      <c r="D14">
        <v>222652</v>
      </c>
      <c r="E14">
        <f>SUM(C14:D14)</f>
        <v>244252</v>
      </c>
      <c r="F14">
        <v>8245.9</v>
      </c>
      <c r="G14">
        <v>158826.13</v>
      </c>
      <c r="H14">
        <f>SUM(F14:G14)</f>
        <v>167072.03</v>
      </c>
      <c r="I14">
        <v>943.85</v>
      </c>
      <c r="J14">
        <v>2602.38</v>
      </c>
      <c r="K14">
        <v>10911.61</v>
      </c>
      <c r="L14">
        <v>26501.68</v>
      </c>
      <c r="R14">
        <f t="shared" si="0"/>
        <v>40959.520000000004</v>
      </c>
    </row>
    <row r="15" spans="2:18" x14ac:dyDescent="0.3">
      <c r="B15" t="s">
        <v>13</v>
      </c>
      <c r="C15">
        <v>35572</v>
      </c>
      <c r="D15">
        <v>15003</v>
      </c>
      <c r="E15">
        <f>SUM(C15:D15)</f>
        <v>50575</v>
      </c>
      <c r="F15">
        <v>14228.8</v>
      </c>
      <c r="G15">
        <v>12385.17</v>
      </c>
      <c r="H15">
        <f>SUM(F15:G15)</f>
        <v>26613.97</v>
      </c>
      <c r="I15">
        <v>0</v>
      </c>
      <c r="J15">
        <v>0</v>
      </c>
      <c r="K15">
        <v>2950.74</v>
      </c>
      <c r="L15">
        <v>9350.6</v>
      </c>
      <c r="R15">
        <f t="shared" si="0"/>
        <v>12301.34</v>
      </c>
    </row>
    <row r="16" spans="2:18" ht="29.25" customHeight="1" x14ac:dyDescent="0.3">
      <c r="B16" t="s">
        <v>66</v>
      </c>
      <c r="C16">
        <v>32450</v>
      </c>
      <c r="D16">
        <v>0</v>
      </c>
      <c r="E16">
        <f>SUM(C16:D16)</f>
        <v>32450</v>
      </c>
      <c r="F16">
        <v>44180</v>
      </c>
      <c r="G16">
        <v>0</v>
      </c>
      <c r="H16">
        <v>45202</v>
      </c>
      <c r="I16">
        <v>0</v>
      </c>
      <c r="J16">
        <v>0</v>
      </c>
      <c r="K16">
        <v>0</v>
      </c>
      <c r="L16">
        <v>0</v>
      </c>
      <c r="R16">
        <f t="shared" si="0"/>
        <v>0</v>
      </c>
    </row>
    <row r="17" spans="2:18" x14ac:dyDescent="0.3">
      <c r="B17" t="s">
        <v>14</v>
      </c>
      <c r="C17">
        <v>25000</v>
      </c>
      <c r="D17">
        <v>133555</v>
      </c>
      <c r="E17">
        <f>SUM(C17:D17)</f>
        <v>158555</v>
      </c>
      <c r="F17">
        <v>10000</v>
      </c>
      <c r="G17">
        <v>130000</v>
      </c>
      <c r="H17">
        <f>SUM(F17:G17)</f>
        <v>140000</v>
      </c>
      <c r="I17">
        <v>0</v>
      </c>
      <c r="J17">
        <v>0</v>
      </c>
      <c r="K17">
        <v>5016.01</v>
      </c>
      <c r="L17">
        <v>17259.73</v>
      </c>
      <c r="R17">
        <f t="shared" si="0"/>
        <v>22275.739999999998</v>
      </c>
    </row>
    <row r="18" spans="2:18" ht="24" customHeight="1" x14ac:dyDescent="0.3">
      <c r="B18" t="s">
        <v>10</v>
      </c>
      <c r="C18">
        <f>SUM(C8:C17)</f>
        <v>160109.78</v>
      </c>
      <c r="D18">
        <f>SUM(D8:D17)</f>
        <v>551457.77</v>
      </c>
      <c r="E18">
        <f t="shared" ref="E18" si="1">C18+D18</f>
        <v>711567.55</v>
      </c>
      <c r="F18">
        <f t="shared" ref="F18:I18" si="2">SUM(F8:F17)</f>
        <v>105290.29</v>
      </c>
      <c r="G18">
        <f t="shared" si="2"/>
        <v>470800.71</v>
      </c>
      <c r="H18">
        <f t="shared" si="2"/>
        <v>577113.01</v>
      </c>
      <c r="I18">
        <f t="shared" si="2"/>
        <v>1033.47</v>
      </c>
      <c r="J18">
        <f>SUM(J8:J17)</f>
        <v>4287.84</v>
      </c>
      <c r="K18">
        <f>SUM(K8:K17)</f>
        <v>34550.76</v>
      </c>
      <c r="L18">
        <f>SUM(L8:L17)</f>
        <v>108603.1</v>
      </c>
      <c r="R18">
        <f t="shared" si="0"/>
        <v>148475.17000000001</v>
      </c>
    </row>
    <row r="38" spans="2:6" ht="15.6" x14ac:dyDescent="0.3">
      <c r="B38" s="6"/>
      <c r="C38" s="6"/>
      <c r="E38" s="6"/>
      <c r="F38" s="6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6F94-FC7E-4D30-ACAE-3962E478B290}">
  <dimension ref="A5:I30"/>
  <sheetViews>
    <sheetView zoomScale="94" zoomScaleNormal="100" workbookViewId="0">
      <selection activeCell="A7" sqref="A7:XFD22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37.441406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5" spans="1:9" x14ac:dyDescent="0.3">
      <c r="A5" t="s">
        <v>164</v>
      </c>
    </row>
    <row r="7" spans="1:9" x14ac:dyDescent="0.3">
      <c r="B7" t="s">
        <v>67</v>
      </c>
    </row>
    <row r="8" spans="1:9" x14ac:dyDescent="0.3">
      <c r="B8" t="s">
        <v>68</v>
      </c>
    </row>
    <row r="9" spans="1:9" x14ac:dyDescent="0.3">
      <c r="B9" t="s">
        <v>69</v>
      </c>
    </row>
    <row r="11" spans="1:9" x14ac:dyDescent="0.3">
      <c r="B11" t="s">
        <v>70</v>
      </c>
    </row>
    <row r="12" spans="1:9" x14ac:dyDescent="0.3">
      <c r="C12" t="s">
        <v>17</v>
      </c>
      <c r="D12" t="s">
        <v>71</v>
      </c>
      <c r="E12" t="s">
        <v>72</v>
      </c>
      <c r="F12" t="s">
        <v>73</v>
      </c>
      <c r="G12" t="s">
        <v>1</v>
      </c>
      <c r="H12" t="s">
        <v>2</v>
      </c>
      <c r="I12" t="s">
        <v>10</v>
      </c>
    </row>
    <row r="13" spans="1:9" x14ac:dyDescent="0.3">
      <c r="B13">
        <v>1</v>
      </c>
      <c r="C13" t="s">
        <v>74</v>
      </c>
      <c r="D13">
        <v>0</v>
      </c>
      <c r="E13">
        <v>0</v>
      </c>
      <c r="F13">
        <v>0</v>
      </c>
      <c r="G13">
        <v>0</v>
      </c>
      <c r="H13">
        <v>0</v>
      </c>
      <c r="I13">
        <f>G13+H13</f>
        <v>0</v>
      </c>
    </row>
    <row r="14" spans="1:9" x14ac:dyDescent="0.3">
      <c r="B14">
        <v>2</v>
      </c>
      <c r="C14" t="s">
        <v>19</v>
      </c>
      <c r="D14">
        <v>0</v>
      </c>
      <c r="E14">
        <v>0</v>
      </c>
      <c r="F14">
        <v>0</v>
      </c>
      <c r="G14">
        <v>0</v>
      </c>
      <c r="H14">
        <v>0</v>
      </c>
      <c r="I14">
        <f t="shared" ref="I14:I21" si="0">G14+H14</f>
        <v>0</v>
      </c>
    </row>
    <row r="15" spans="1:9" x14ac:dyDescent="0.3">
      <c r="B15">
        <v>3</v>
      </c>
      <c r="C15" t="s">
        <v>11</v>
      </c>
      <c r="D15">
        <v>1</v>
      </c>
      <c r="F15" t="s">
        <v>75</v>
      </c>
      <c r="G15">
        <v>2</v>
      </c>
      <c r="H15">
        <v>0</v>
      </c>
      <c r="I15">
        <f t="shared" si="0"/>
        <v>2</v>
      </c>
    </row>
    <row r="16" spans="1:9" x14ac:dyDescent="0.3">
      <c r="B16">
        <v>4</v>
      </c>
      <c r="C16" t="s">
        <v>20</v>
      </c>
      <c r="D16">
        <v>4</v>
      </c>
      <c r="E16">
        <v>0</v>
      </c>
      <c r="F16">
        <v>0</v>
      </c>
      <c r="G16">
        <v>4</v>
      </c>
      <c r="H16">
        <v>0</v>
      </c>
      <c r="I16">
        <f t="shared" si="0"/>
        <v>4</v>
      </c>
    </row>
    <row r="17" spans="2:9" ht="16.2" customHeight="1" x14ac:dyDescent="0.3">
      <c r="B17">
        <v>5</v>
      </c>
      <c r="C17" t="s">
        <v>12</v>
      </c>
      <c r="D17">
        <v>0</v>
      </c>
      <c r="E17">
        <v>0</v>
      </c>
      <c r="F17" t="s">
        <v>76</v>
      </c>
      <c r="G17">
        <v>1</v>
      </c>
      <c r="H17">
        <v>0</v>
      </c>
      <c r="I17">
        <f t="shared" si="0"/>
        <v>1</v>
      </c>
    </row>
    <row r="18" spans="2:9" ht="15" customHeight="1" x14ac:dyDescent="0.3">
      <c r="B18">
        <v>6</v>
      </c>
      <c r="C18" t="s">
        <v>21</v>
      </c>
      <c r="D18">
        <v>6</v>
      </c>
      <c r="E18">
        <v>0</v>
      </c>
      <c r="F18">
        <v>0</v>
      </c>
      <c r="G18">
        <v>6</v>
      </c>
      <c r="H18">
        <v>0</v>
      </c>
      <c r="I18">
        <f t="shared" si="0"/>
        <v>6</v>
      </c>
    </row>
    <row r="19" spans="2:9" ht="15" customHeight="1" x14ac:dyDescent="0.3">
      <c r="B19">
        <v>7</v>
      </c>
      <c r="C19" t="s">
        <v>13</v>
      </c>
      <c r="D19">
        <v>0</v>
      </c>
      <c r="E19">
        <v>0</v>
      </c>
      <c r="F19">
        <v>0</v>
      </c>
      <c r="G19">
        <v>0</v>
      </c>
      <c r="H19">
        <v>0</v>
      </c>
      <c r="I19">
        <f t="shared" si="0"/>
        <v>0</v>
      </c>
    </row>
    <row r="20" spans="2:9" ht="15.75" customHeight="1" x14ac:dyDescent="0.3">
      <c r="B20">
        <v>8</v>
      </c>
      <c r="C20" t="s">
        <v>14</v>
      </c>
      <c r="D20">
        <v>31</v>
      </c>
      <c r="E20">
        <v>0</v>
      </c>
      <c r="F20">
        <v>0</v>
      </c>
      <c r="G20">
        <v>27</v>
      </c>
      <c r="H20">
        <v>4</v>
      </c>
      <c r="I20">
        <f t="shared" si="0"/>
        <v>31</v>
      </c>
    </row>
    <row r="21" spans="2:9" ht="18" customHeight="1" x14ac:dyDescent="0.3">
      <c r="B21" t="s">
        <v>10</v>
      </c>
      <c r="D21">
        <f>+D13+D14+D15+D16+D17+D18+D19+D20</f>
        <v>42</v>
      </c>
      <c r="E21">
        <f>SUM(E13:E20)</f>
        <v>0</v>
      </c>
      <c r="F21">
        <v>2</v>
      </c>
      <c r="G21">
        <f>+G13+G14+G15+G16+G17+G18+G19+G20</f>
        <v>40</v>
      </c>
      <c r="H21">
        <f>+H13+H14+H15+H16+H17+H18+H19+H20</f>
        <v>4</v>
      </c>
      <c r="I21">
        <f t="shared" si="0"/>
        <v>44</v>
      </c>
    </row>
    <row r="30" spans="2:9" ht="15.6" x14ac:dyDescent="0.3">
      <c r="B30" s="6"/>
      <c r="C30" s="6"/>
      <c r="E30" s="6"/>
      <c r="F30" s="6"/>
    </row>
  </sheetData>
  <mergeCells count="2">
    <mergeCell ref="B30:C30"/>
    <mergeCell ref="E30:F30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30B1-5070-4AE8-BAB2-8ECEE340D7D7}">
  <dimension ref="A3:AD17"/>
  <sheetViews>
    <sheetView workbookViewId="0">
      <selection activeCell="A4" sqref="A4:XFD20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9.554687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3" spans="1:30" x14ac:dyDescent="0.3">
      <c r="A3" t="s">
        <v>164</v>
      </c>
    </row>
    <row r="4" spans="1:30" x14ac:dyDescent="0.3">
      <c r="A4" t="s">
        <v>16</v>
      </c>
    </row>
    <row r="5" spans="1:30" x14ac:dyDescent="0.3">
      <c r="A5" t="s">
        <v>26</v>
      </c>
    </row>
    <row r="7" spans="1:30" x14ac:dyDescent="0.3">
      <c r="B7" t="s">
        <v>15</v>
      </c>
    </row>
    <row r="8" spans="1:30" x14ac:dyDescent="0.3">
      <c r="B8" t="s">
        <v>17</v>
      </c>
      <c r="C8" t="s">
        <v>0</v>
      </c>
      <c r="D8" t="s">
        <v>1</v>
      </c>
      <c r="E8" t="s">
        <v>2</v>
      </c>
      <c r="F8" t="s">
        <v>3</v>
      </c>
      <c r="G8" t="s">
        <v>4</v>
      </c>
      <c r="H8" t="s">
        <v>1</v>
      </c>
      <c r="I8" t="s">
        <v>2</v>
      </c>
      <c r="J8" t="s">
        <v>3</v>
      </c>
      <c r="K8" t="s">
        <v>5</v>
      </c>
      <c r="L8" t="s">
        <v>1</v>
      </c>
      <c r="M8" t="s">
        <v>2</v>
      </c>
      <c r="N8" t="s">
        <v>3</v>
      </c>
      <c r="O8" t="s">
        <v>6</v>
      </c>
      <c r="P8" t="s">
        <v>1</v>
      </c>
      <c r="Q8" t="s">
        <v>2</v>
      </c>
      <c r="R8" t="s">
        <v>3</v>
      </c>
      <c r="S8" t="s">
        <v>7</v>
      </c>
      <c r="T8" t="s">
        <v>1</v>
      </c>
      <c r="U8" t="s">
        <v>2</v>
      </c>
      <c r="V8" t="s">
        <v>3</v>
      </c>
      <c r="W8" t="s">
        <v>8</v>
      </c>
      <c r="X8" t="s">
        <v>1</v>
      </c>
      <c r="Y8" t="s">
        <v>2</v>
      </c>
      <c r="Z8" t="s">
        <v>3</v>
      </c>
      <c r="AA8" t="s">
        <v>9</v>
      </c>
      <c r="AB8" t="s">
        <v>1</v>
      </c>
      <c r="AC8" t="s">
        <v>2</v>
      </c>
      <c r="AD8" t="s">
        <v>3</v>
      </c>
    </row>
    <row r="9" spans="1:30" x14ac:dyDescent="0.3">
      <c r="A9">
        <v>1</v>
      </c>
      <c r="B9" t="s">
        <v>18</v>
      </c>
      <c r="C9">
        <v>96</v>
      </c>
      <c r="D9">
        <v>71</v>
      </c>
      <c r="E9">
        <v>25</v>
      </c>
      <c r="F9">
        <v>96</v>
      </c>
      <c r="G9">
        <v>17</v>
      </c>
      <c r="H9">
        <v>12</v>
      </c>
      <c r="I9">
        <v>5</v>
      </c>
      <c r="J9">
        <v>17</v>
      </c>
      <c r="K9">
        <v>27</v>
      </c>
      <c r="L9">
        <v>21</v>
      </c>
      <c r="M9">
        <v>6</v>
      </c>
      <c r="N9">
        <v>23</v>
      </c>
      <c r="O9">
        <v>11</v>
      </c>
      <c r="P9">
        <v>8</v>
      </c>
      <c r="Q9">
        <v>3</v>
      </c>
      <c r="R9">
        <v>11</v>
      </c>
      <c r="S9">
        <v>1</v>
      </c>
      <c r="T9">
        <v>6</v>
      </c>
      <c r="U9">
        <v>1</v>
      </c>
      <c r="V9">
        <v>7</v>
      </c>
      <c r="W9">
        <v>0</v>
      </c>
      <c r="X9">
        <v>0</v>
      </c>
      <c r="Y9">
        <v>0</v>
      </c>
      <c r="Z9">
        <v>0</v>
      </c>
      <c r="AA9">
        <v>1</v>
      </c>
      <c r="AB9">
        <v>7</v>
      </c>
      <c r="AC9">
        <v>1</v>
      </c>
      <c r="AD9">
        <v>8</v>
      </c>
    </row>
    <row r="10" spans="1:30" x14ac:dyDescent="0.3">
      <c r="A10">
        <v>2</v>
      </c>
      <c r="B10" t="s">
        <v>19</v>
      </c>
      <c r="C10">
        <v>152</v>
      </c>
      <c r="D10">
        <v>142</v>
      </c>
      <c r="E10">
        <v>10</v>
      </c>
      <c r="F10">
        <v>152</v>
      </c>
      <c r="G10">
        <v>58</v>
      </c>
      <c r="H10">
        <v>54</v>
      </c>
      <c r="I10">
        <v>4</v>
      </c>
      <c r="J10">
        <v>58</v>
      </c>
      <c r="K10">
        <v>106</v>
      </c>
      <c r="L10">
        <v>97</v>
      </c>
      <c r="M10">
        <v>9</v>
      </c>
      <c r="N10">
        <v>106</v>
      </c>
      <c r="O10">
        <v>4</v>
      </c>
      <c r="P10">
        <v>4</v>
      </c>
      <c r="Q10">
        <v>0</v>
      </c>
      <c r="R10">
        <v>4</v>
      </c>
      <c r="S10">
        <v>6</v>
      </c>
      <c r="T10">
        <v>29</v>
      </c>
      <c r="U10">
        <v>4</v>
      </c>
      <c r="V10">
        <v>33</v>
      </c>
      <c r="W10">
        <v>4</v>
      </c>
      <c r="X10">
        <v>21</v>
      </c>
      <c r="Y10">
        <v>1</v>
      </c>
      <c r="Z10">
        <v>22</v>
      </c>
      <c r="AA10">
        <v>6</v>
      </c>
      <c r="AB10">
        <v>43</v>
      </c>
      <c r="AC10">
        <v>3</v>
      </c>
      <c r="AD10">
        <v>46</v>
      </c>
    </row>
    <row r="11" spans="1:30" x14ac:dyDescent="0.3">
      <c r="A11">
        <v>3</v>
      </c>
      <c r="B11" t="s">
        <v>11</v>
      </c>
      <c r="C11">
        <v>54</v>
      </c>
      <c r="D11">
        <v>43</v>
      </c>
      <c r="E11">
        <v>5</v>
      </c>
      <c r="F11">
        <v>48</v>
      </c>
      <c r="G11">
        <v>5</v>
      </c>
      <c r="H11">
        <v>5</v>
      </c>
      <c r="I11">
        <v>0</v>
      </c>
      <c r="J11">
        <v>5</v>
      </c>
      <c r="K11">
        <v>17</v>
      </c>
      <c r="L11">
        <v>16</v>
      </c>
      <c r="M11">
        <v>1</v>
      </c>
      <c r="N11">
        <v>17</v>
      </c>
      <c r="O11">
        <v>2</v>
      </c>
      <c r="P11">
        <v>2</v>
      </c>
      <c r="Q11">
        <v>0</v>
      </c>
      <c r="R11">
        <v>2</v>
      </c>
      <c r="S11">
        <v>2</v>
      </c>
      <c r="T11">
        <v>4</v>
      </c>
      <c r="U11">
        <v>0</v>
      </c>
      <c r="V11">
        <v>4</v>
      </c>
      <c r="W11">
        <v>1</v>
      </c>
      <c r="X11">
        <v>3</v>
      </c>
      <c r="Y11">
        <v>0</v>
      </c>
      <c r="Z11">
        <v>3</v>
      </c>
      <c r="AA11">
        <v>0</v>
      </c>
      <c r="AB11">
        <v>0</v>
      </c>
      <c r="AC11">
        <v>0</v>
      </c>
      <c r="AD11">
        <v>0</v>
      </c>
    </row>
    <row r="12" spans="1:30" x14ac:dyDescent="0.3">
      <c r="A12">
        <v>4</v>
      </c>
      <c r="B12" t="s">
        <v>20</v>
      </c>
      <c r="C12">
        <v>212</v>
      </c>
      <c r="D12">
        <v>191</v>
      </c>
      <c r="E12">
        <v>15</v>
      </c>
      <c r="F12">
        <v>206</v>
      </c>
      <c r="G12">
        <v>37</v>
      </c>
      <c r="H12">
        <v>35</v>
      </c>
      <c r="I12">
        <v>2</v>
      </c>
      <c r="J12">
        <v>37</v>
      </c>
      <c r="K12">
        <v>125</v>
      </c>
      <c r="L12">
        <v>108</v>
      </c>
      <c r="M12">
        <v>8</v>
      </c>
      <c r="N12">
        <v>116</v>
      </c>
      <c r="O12">
        <v>27</v>
      </c>
      <c r="P12">
        <v>25</v>
      </c>
      <c r="Q12">
        <v>5</v>
      </c>
      <c r="R12">
        <v>30</v>
      </c>
      <c r="S12">
        <v>8</v>
      </c>
      <c r="T12">
        <v>39</v>
      </c>
      <c r="U12">
        <v>1</v>
      </c>
      <c r="V12">
        <v>40</v>
      </c>
      <c r="W12">
        <v>1</v>
      </c>
      <c r="X12">
        <v>4</v>
      </c>
      <c r="Y12">
        <v>0</v>
      </c>
      <c r="Z12">
        <v>4</v>
      </c>
      <c r="AA12">
        <v>5</v>
      </c>
      <c r="AB12">
        <v>27</v>
      </c>
      <c r="AC12">
        <v>2</v>
      </c>
      <c r="AD12">
        <v>29</v>
      </c>
    </row>
    <row r="13" spans="1:30" x14ac:dyDescent="0.3">
      <c r="A13">
        <v>5</v>
      </c>
      <c r="B13" t="s">
        <v>12</v>
      </c>
      <c r="C13">
        <v>187</v>
      </c>
      <c r="D13">
        <v>158</v>
      </c>
      <c r="E13">
        <v>21</v>
      </c>
      <c r="F13">
        <v>179</v>
      </c>
      <c r="G13">
        <v>9</v>
      </c>
      <c r="H13">
        <v>9</v>
      </c>
      <c r="I13">
        <v>0</v>
      </c>
      <c r="J13">
        <v>9</v>
      </c>
      <c r="K13">
        <v>78</v>
      </c>
      <c r="L13">
        <v>66</v>
      </c>
      <c r="M13">
        <v>9</v>
      </c>
      <c r="N13">
        <v>75</v>
      </c>
      <c r="O13">
        <v>8</v>
      </c>
      <c r="P13">
        <v>7</v>
      </c>
      <c r="Q13">
        <v>1</v>
      </c>
      <c r="R13">
        <v>8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8</v>
      </c>
      <c r="AB13">
        <v>91</v>
      </c>
      <c r="AC13">
        <v>40</v>
      </c>
      <c r="AD13">
        <v>131</v>
      </c>
    </row>
    <row r="14" spans="1:30" x14ac:dyDescent="0.3">
      <c r="A14">
        <v>6</v>
      </c>
      <c r="B14" t="s">
        <v>21</v>
      </c>
      <c r="C14">
        <v>379</v>
      </c>
      <c r="D14">
        <v>331</v>
      </c>
      <c r="E14">
        <v>48</v>
      </c>
      <c r="F14">
        <v>379</v>
      </c>
      <c r="G14">
        <v>191</v>
      </c>
      <c r="H14">
        <v>164</v>
      </c>
      <c r="I14">
        <v>27</v>
      </c>
      <c r="J14">
        <v>191</v>
      </c>
      <c r="K14">
        <v>222</v>
      </c>
      <c r="L14">
        <v>192</v>
      </c>
      <c r="M14">
        <v>30</v>
      </c>
      <c r="N14">
        <v>222</v>
      </c>
      <c r="O14">
        <v>47</v>
      </c>
      <c r="P14">
        <v>35</v>
      </c>
      <c r="Q14">
        <v>12</v>
      </c>
      <c r="R14">
        <v>47</v>
      </c>
      <c r="S14">
        <v>29</v>
      </c>
      <c r="T14">
        <v>89</v>
      </c>
      <c r="U14">
        <v>18</v>
      </c>
      <c r="V14">
        <v>107</v>
      </c>
      <c r="W14">
        <v>24</v>
      </c>
      <c r="X14">
        <v>76</v>
      </c>
      <c r="Y14">
        <v>12</v>
      </c>
      <c r="Z14">
        <v>88</v>
      </c>
      <c r="AA14">
        <v>1</v>
      </c>
      <c r="AB14">
        <v>9</v>
      </c>
      <c r="AC14">
        <v>1</v>
      </c>
      <c r="AD14">
        <v>10</v>
      </c>
    </row>
    <row r="15" spans="1:30" x14ac:dyDescent="0.3">
      <c r="A15">
        <v>7</v>
      </c>
      <c r="B15" t="s">
        <v>13</v>
      </c>
      <c r="C15">
        <v>92</v>
      </c>
      <c r="D15">
        <v>87</v>
      </c>
      <c r="E15">
        <v>5</v>
      </c>
      <c r="F15">
        <v>92</v>
      </c>
      <c r="G15">
        <v>10</v>
      </c>
      <c r="H15">
        <v>10</v>
      </c>
      <c r="I15">
        <v>0</v>
      </c>
      <c r="J15">
        <v>10</v>
      </c>
      <c r="K15">
        <v>42</v>
      </c>
      <c r="L15">
        <v>40</v>
      </c>
      <c r="M15">
        <v>2</v>
      </c>
      <c r="N15">
        <v>42</v>
      </c>
      <c r="O15">
        <v>15</v>
      </c>
      <c r="P15">
        <v>14</v>
      </c>
      <c r="Q15">
        <v>1</v>
      </c>
      <c r="R15">
        <v>15</v>
      </c>
      <c r="S15">
        <v>11</v>
      </c>
      <c r="T15">
        <v>28</v>
      </c>
      <c r="U15">
        <v>1</v>
      </c>
      <c r="V15">
        <v>29</v>
      </c>
      <c r="W15">
        <v>3</v>
      </c>
      <c r="X15">
        <v>11</v>
      </c>
      <c r="Y15">
        <v>0</v>
      </c>
      <c r="Z15">
        <v>11</v>
      </c>
      <c r="AA15">
        <v>2</v>
      </c>
      <c r="AB15">
        <v>25</v>
      </c>
      <c r="AC15">
        <v>5</v>
      </c>
      <c r="AD15">
        <v>30</v>
      </c>
    </row>
    <row r="16" spans="1:30" x14ac:dyDescent="0.3">
      <c r="A16">
        <v>8</v>
      </c>
      <c r="B16" t="s">
        <v>14</v>
      </c>
      <c r="C16">
        <v>232</v>
      </c>
      <c r="D16">
        <v>204</v>
      </c>
      <c r="E16">
        <v>28</v>
      </c>
      <c r="F16">
        <v>232</v>
      </c>
      <c r="G16">
        <v>62</v>
      </c>
      <c r="H16">
        <v>54</v>
      </c>
      <c r="I16">
        <v>8</v>
      </c>
      <c r="J16">
        <v>62</v>
      </c>
      <c r="K16">
        <v>165</v>
      </c>
      <c r="L16">
        <v>148</v>
      </c>
      <c r="M16">
        <v>17</v>
      </c>
      <c r="N16">
        <v>161</v>
      </c>
      <c r="O16">
        <v>51</v>
      </c>
      <c r="P16">
        <v>48</v>
      </c>
      <c r="Q16">
        <v>3</v>
      </c>
      <c r="R16">
        <v>48</v>
      </c>
      <c r="S16">
        <v>12</v>
      </c>
      <c r="T16">
        <v>43</v>
      </c>
      <c r="U16">
        <v>8</v>
      </c>
      <c r="V16">
        <v>51</v>
      </c>
      <c r="W16">
        <v>7</v>
      </c>
      <c r="X16">
        <v>18</v>
      </c>
      <c r="Y16">
        <v>3</v>
      </c>
      <c r="Z16">
        <v>21</v>
      </c>
      <c r="AA16">
        <v>15</v>
      </c>
      <c r="AB16">
        <v>115</v>
      </c>
      <c r="AC16">
        <v>21</v>
      </c>
      <c r="AD16">
        <v>136</v>
      </c>
    </row>
    <row r="17" spans="2:30" x14ac:dyDescent="0.3">
      <c r="B17" t="s">
        <v>10</v>
      </c>
      <c r="C17">
        <f>SUM(C9:C16)</f>
        <v>1404</v>
      </c>
      <c r="D17">
        <f t="shared" ref="D17:AD17" si="0">SUM(D9:D16)</f>
        <v>1227</v>
      </c>
      <c r="E17">
        <f t="shared" si="0"/>
        <v>157</v>
      </c>
      <c r="F17">
        <f t="shared" si="0"/>
        <v>1384</v>
      </c>
      <c r="G17">
        <f t="shared" si="0"/>
        <v>389</v>
      </c>
      <c r="H17">
        <f t="shared" si="0"/>
        <v>343</v>
      </c>
      <c r="I17">
        <f t="shared" si="0"/>
        <v>46</v>
      </c>
      <c r="J17">
        <f t="shared" si="0"/>
        <v>389</v>
      </c>
      <c r="K17">
        <f t="shared" si="0"/>
        <v>782</v>
      </c>
      <c r="L17">
        <f t="shared" si="0"/>
        <v>688</v>
      </c>
      <c r="M17">
        <f t="shared" si="0"/>
        <v>82</v>
      </c>
      <c r="N17">
        <f t="shared" si="0"/>
        <v>762</v>
      </c>
      <c r="O17">
        <f t="shared" si="0"/>
        <v>165</v>
      </c>
      <c r="P17">
        <f t="shared" si="0"/>
        <v>143</v>
      </c>
      <c r="Q17">
        <f t="shared" si="0"/>
        <v>25</v>
      </c>
      <c r="R17">
        <f t="shared" si="0"/>
        <v>165</v>
      </c>
      <c r="S17">
        <f t="shared" si="0"/>
        <v>69</v>
      </c>
      <c r="T17">
        <f t="shared" si="0"/>
        <v>238</v>
      </c>
      <c r="U17">
        <f t="shared" si="0"/>
        <v>33</v>
      </c>
      <c r="V17">
        <f t="shared" si="0"/>
        <v>271</v>
      </c>
      <c r="W17">
        <f t="shared" si="0"/>
        <v>40</v>
      </c>
      <c r="X17">
        <f t="shared" si="0"/>
        <v>133</v>
      </c>
      <c r="Y17">
        <f t="shared" si="0"/>
        <v>16</v>
      </c>
      <c r="Z17">
        <f t="shared" si="0"/>
        <v>149</v>
      </c>
      <c r="AA17">
        <f t="shared" si="0"/>
        <v>38</v>
      </c>
      <c r="AB17">
        <f t="shared" si="0"/>
        <v>317</v>
      </c>
      <c r="AC17">
        <f t="shared" si="0"/>
        <v>73</v>
      </c>
      <c r="AD17">
        <f t="shared" si="0"/>
        <v>390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4AD1-ABEE-47FC-9364-366892A25383}">
  <dimension ref="A3:M16"/>
  <sheetViews>
    <sheetView workbookViewId="0">
      <selection activeCell="A4" sqref="A4:XFD16"/>
    </sheetView>
  </sheetViews>
  <sheetFormatPr baseColWidth="10" defaultColWidth="11.5546875" defaultRowHeight="15.6" x14ac:dyDescent="0.3"/>
  <cols>
    <col min="1" max="1" width="16.6640625" style="2" customWidth="1"/>
    <col min="2" max="4" width="11.5546875" style="2"/>
    <col min="5" max="5" width="11.5546875" style="1"/>
    <col min="6" max="8" width="11.5546875" style="2"/>
    <col min="9" max="9" width="11.5546875" style="1"/>
    <col min="10" max="10" width="12.5546875" style="2" customWidth="1"/>
    <col min="11" max="12" width="11.5546875" style="2"/>
    <col min="13" max="13" width="11.5546875" style="1"/>
    <col min="14" max="16384" width="11.5546875" style="2"/>
  </cols>
  <sheetData>
    <row r="3" spans="1:13" x14ac:dyDescent="0.3">
      <c r="A3" t="s">
        <v>164</v>
      </c>
    </row>
    <row r="4" spans="1:13" customFormat="1" ht="14.4" x14ac:dyDescent="0.3">
      <c r="A4" t="s">
        <v>22</v>
      </c>
    </row>
    <row r="5" spans="1:13" customFormat="1" ht="14.4" x14ac:dyDescent="0.3">
      <c r="A5">
        <v>45626</v>
      </c>
    </row>
    <row r="6" spans="1:13" customFormat="1" ht="14.4" x14ac:dyDescent="0.3">
      <c r="A6" t="s">
        <v>17</v>
      </c>
      <c r="B6" t="s">
        <v>23</v>
      </c>
      <c r="C6" t="s">
        <v>1</v>
      </c>
      <c r="D6" t="s">
        <v>2</v>
      </c>
      <c r="E6" t="s">
        <v>3</v>
      </c>
      <c r="F6" t="s">
        <v>24</v>
      </c>
      <c r="G6" t="s">
        <v>1</v>
      </c>
      <c r="H6" t="s">
        <v>2</v>
      </c>
      <c r="I6" t="s">
        <v>3</v>
      </c>
      <c r="J6" t="s">
        <v>25</v>
      </c>
      <c r="K6" t="s">
        <v>1</v>
      </c>
      <c r="L6" t="s">
        <v>2</v>
      </c>
      <c r="M6" t="s">
        <v>3</v>
      </c>
    </row>
    <row r="7" spans="1:13" customFormat="1" ht="14.4" x14ac:dyDescent="0.3">
      <c r="A7" t="s">
        <v>18</v>
      </c>
      <c r="E7">
        <f>+C7+D7</f>
        <v>0</v>
      </c>
      <c r="I7">
        <f>+G7+H7</f>
        <v>0</v>
      </c>
      <c r="M7">
        <f>+K7+L7</f>
        <v>0</v>
      </c>
    </row>
    <row r="8" spans="1:13" customFormat="1" ht="14.4" x14ac:dyDescent="0.3">
      <c r="A8" t="s">
        <v>19</v>
      </c>
      <c r="E8">
        <f t="shared" ref="E8:E14" si="0">+C8+D8</f>
        <v>0</v>
      </c>
      <c r="F8">
        <v>1</v>
      </c>
      <c r="G8">
        <v>9</v>
      </c>
      <c r="H8">
        <v>2</v>
      </c>
      <c r="I8">
        <f t="shared" ref="I8:I14" si="1">+G8+H8</f>
        <v>11</v>
      </c>
      <c r="J8">
        <v>4</v>
      </c>
      <c r="K8">
        <v>41</v>
      </c>
      <c r="L8">
        <v>3</v>
      </c>
      <c r="M8">
        <f t="shared" ref="M8:M14" si="2">+K8+L8</f>
        <v>44</v>
      </c>
    </row>
    <row r="9" spans="1:13" customFormat="1" ht="14.4" x14ac:dyDescent="0.3">
      <c r="A9" t="s">
        <v>11</v>
      </c>
      <c r="E9">
        <f t="shared" si="0"/>
        <v>0</v>
      </c>
      <c r="I9">
        <f t="shared" si="1"/>
        <v>0</v>
      </c>
      <c r="M9">
        <f t="shared" si="2"/>
        <v>0</v>
      </c>
    </row>
    <row r="10" spans="1:13" customFormat="1" ht="14.4" x14ac:dyDescent="0.3">
      <c r="A10" t="s">
        <v>20</v>
      </c>
      <c r="E10">
        <f t="shared" si="0"/>
        <v>0</v>
      </c>
      <c r="F10">
        <v>1</v>
      </c>
      <c r="G10">
        <v>13</v>
      </c>
      <c r="H10">
        <v>2</v>
      </c>
      <c r="I10">
        <f t="shared" si="1"/>
        <v>15</v>
      </c>
      <c r="J10">
        <v>2</v>
      </c>
      <c r="K10">
        <v>13</v>
      </c>
      <c r="L10">
        <v>0</v>
      </c>
      <c r="M10">
        <f t="shared" si="2"/>
        <v>13</v>
      </c>
    </row>
    <row r="11" spans="1:13" customFormat="1" ht="14.4" x14ac:dyDescent="0.3">
      <c r="A11" t="s">
        <v>12</v>
      </c>
      <c r="E11">
        <f t="shared" si="0"/>
        <v>0</v>
      </c>
      <c r="I11">
        <f t="shared" si="1"/>
        <v>0</v>
      </c>
      <c r="M11">
        <f t="shared" si="2"/>
        <v>0</v>
      </c>
    </row>
    <row r="12" spans="1:13" customFormat="1" ht="14.4" x14ac:dyDescent="0.3">
      <c r="A12" t="s">
        <v>21</v>
      </c>
      <c r="E12">
        <f t="shared" si="0"/>
        <v>0</v>
      </c>
      <c r="I12">
        <f t="shared" si="1"/>
        <v>0</v>
      </c>
      <c r="M12">
        <f t="shared" si="2"/>
        <v>0</v>
      </c>
    </row>
    <row r="13" spans="1:13" customFormat="1" ht="14.4" x14ac:dyDescent="0.3">
      <c r="A13" t="s">
        <v>13</v>
      </c>
      <c r="E13">
        <f t="shared" si="0"/>
        <v>0</v>
      </c>
      <c r="I13">
        <f t="shared" si="1"/>
        <v>0</v>
      </c>
      <c r="M13">
        <f t="shared" si="2"/>
        <v>0</v>
      </c>
    </row>
    <row r="14" spans="1:13" customFormat="1" ht="14.4" x14ac:dyDescent="0.3">
      <c r="A14" t="s">
        <v>14</v>
      </c>
      <c r="E14">
        <f t="shared" si="0"/>
        <v>0</v>
      </c>
      <c r="F14">
        <v>1</v>
      </c>
      <c r="G14">
        <v>17</v>
      </c>
      <c r="H14">
        <v>5</v>
      </c>
      <c r="I14">
        <f t="shared" si="1"/>
        <v>22</v>
      </c>
      <c r="J14">
        <v>2</v>
      </c>
      <c r="K14">
        <v>19</v>
      </c>
      <c r="L14">
        <v>1</v>
      </c>
      <c r="M14">
        <f t="shared" si="2"/>
        <v>20</v>
      </c>
    </row>
    <row r="15" spans="1:13" customFormat="1" ht="14.4" x14ac:dyDescent="0.3">
      <c r="A15" t="s">
        <v>10</v>
      </c>
      <c r="B15">
        <f t="shared" ref="B15:L15" si="3">SUM(B7:B14)</f>
        <v>0</v>
      </c>
      <c r="C15">
        <f t="shared" si="3"/>
        <v>0</v>
      </c>
      <c r="D15">
        <f t="shared" si="3"/>
        <v>0</v>
      </c>
      <c r="E15">
        <f t="shared" si="3"/>
        <v>0</v>
      </c>
      <c r="F15">
        <f t="shared" si="3"/>
        <v>3</v>
      </c>
      <c r="G15">
        <f t="shared" si="3"/>
        <v>39</v>
      </c>
      <c r="H15">
        <f t="shared" si="3"/>
        <v>9</v>
      </c>
      <c r="I15">
        <f t="shared" si="3"/>
        <v>48</v>
      </c>
      <c r="J15">
        <f t="shared" si="3"/>
        <v>8</v>
      </c>
      <c r="K15">
        <f t="shared" si="3"/>
        <v>73</v>
      </c>
      <c r="L15">
        <f t="shared" si="3"/>
        <v>4</v>
      </c>
      <c r="M15">
        <f>SUM(M7:M14)</f>
        <v>77</v>
      </c>
    </row>
    <row r="16" spans="1:13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CA6F-D1EF-466F-848F-04A31F87F50F}">
  <dimension ref="A2:E41"/>
  <sheetViews>
    <sheetView workbookViewId="0">
      <selection activeCell="A6" sqref="A6:XFD43"/>
    </sheetView>
  </sheetViews>
  <sheetFormatPr baseColWidth="10"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</cols>
  <sheetData>
    <row r="2" spans="1:3" x14ac:dyDescent="0.3">
      <c r="A2" t="s">
        <v>164</v>
      </c>
    </row>
    <row r="4" spans="1:3" ht="18" x14ac:dyDescent="0.35">
      <c r="A4" s="4" t="s">
        <v>77</v>
      </c>
      <c r="B4" s="4"/>
      <c r="C4" s="4"/>
    </row>
    <row r="5" spans="1:3" ht="15.6" x14ac:dyDescent="0.3">
      <c r="A5" s="5" t="s">
        <v>87</v>
      </c>
      <c r="B5" s="5"/>
      <c r="C5" s="5"/>
    </row>
    <row r="9" spans="1:3" x14ac:dyDescent="0.3">
      <c r="A9" t="s">
        <v>78</v>
      </c>
      <c r="B9" t="s">
        <v>79</v>
      </c>
      <c r="C9" t="s">
        <v>80</v>
      </c>
    </row>
    <row r="10" spans="1:3" x14ac:dyDescent="0.3">
      <c r="A10">
        <v>1</v>
      </c>
      <c r="B10" t="s">
        <v>81</v>
      </c>
      <c r="C10">
        <v>0</v>
      </c>
    </row>
    <row r="11" spans="1:3" x14ac:dyDescent="0.3">
      <c r="A11">
        <v>2</v>
      </c>
      <c r="B11" t="s">
        <v>82</v>
      </c>
      <c r="C11">
        <v>0</v>
      </c>
    </row>
    <row r="12" spans="1:3" x14ac:dyDescent="0.3">
      <c r="A12">
        <v>3</v>
      </c>
      <c r="B12" t="s">
        <v>83</v>
      </c>
      <c r="C12">
        <v>0</v>
      </c>
    </row>
    <row r="13" spans="1:3" x14ac:dyDescent="0.3">
      <c r="A13">
        <v>4</v>
      </c>
      <c r="B13" t="s">
        <v>84</v>
      </c>
      <c r="C13">
        <v>0</v>
      </c>
    </row>
    <row r="14" spans="1:3" x14ac:dyDescent="0.3">
      <c r="A14">
        <v>5</v>
      </c>
      <c r="B14" t="s">
        <v>85</v>
      </c>
      <c r="C14">
        <v>0</v>
      </c>
    </row>
    <row r="15" spans="1:3" x14ac:dyDescent="0.3">
      <c r="A15">
        <v>6</v>
      </c>
      <c r="B15" t="s">
        <v>86</v>
      </c>
      <c r="C15">
        <v>14</v>
      </c>
    </row>
    <row r="17" spans="1:5" ht="24" customHeight="1" x14ac:dyDescent="0.3">
      <c r="A17" t="s">
        <v>88</v>
      </c>
    </row>
    <row r="19" spans="1:5" ht="30" customHeight="1" x14ac:dyDescent="0.3">
      <c r="A19" t="s">
        <v>78</v>
      </c>
      <c r="B19" t="s">
        <v>79</v>
      </c>
      <c r="C19" t="s">
        <v>80</v>
      </c>
    </row>
    <row r="20" spans="1:5" ht="30" customHeight="1" x14ac:dyDescent="0.3">
      <c r="A20">
        <v>1</v>
      </c>
      <c r="B20" t="s">
        <v>89</v>
      </c>
      <c r="C20">
        <v>3</v>
      </c>
    </row>
    <row r="21" spans="1:5" ht="30" customHeight="1" x14ac:dyDescent="0.3">
      <c r="A21">
        <v>2</v>
      </c>
      <c r="B21" t="s">
        <v>90</v>
      </c>
      <c r="C21">
        <v>3</v>
      </c>
    </row>
    <row r="22" spans="1:5" ht="30" customHeight="1" x14ac:dyDescent="0.3">
      <c r="A22">
        <v>3</v>
      </c>
      <c r="B22" t="s">
        <v>91</v>
      </c>
      <c r="C22">
        <v>3</v>
      </c>
    </row>
    <row r="23" spans="1:5" ht="30" customHeight="1" x14ac:dyDescent="0.3">
      <c r="A23">
        <v>4</v>
      </c>
      <c r="B23" t="s">
        <v>92</v>
      </c>
      <c r="C23">
        <v>3</v>
      </c>
    </row>
    <row r="24" spans="1:5" ht="30" customHeight="1" x14ac:dyDescent="0.3">
      <c r="A24">
        <v>5</v>
      </c>
      <c r="B24" t="s">
        <v>93</v>
      </c>
      <c r="C24">
        <v>2</v>
      </c>
    </row>
    <row r="25" spans="1:5" ht="30" customHeight="1" x14ac:dyDescent="0.3">
      <c r="A25">
        <v>6</v>
      </c>
      <c r="B25" t="s">
        <v>94</v>
      </c>
      <c r="C25">
        <v>2</v>
      </c>
    </row>
    <row r="26" spans="1:5" ht="30" customHeight="1" x14ac:dyDescent="0.3">
      <c r="A26">
        <v>7</v>
      </c>
      <c r="B26" t="s">
        <v>95</v>
      </c>
      <c r="C26">
        <v>300</v>
      </c>
    </row>
    <row r="27" spans="1:5" ht="30" customHeight="1" x14ac:dyDescent="0.3">
      <c r="A27">
        <v>8</v>
      </c>
      <c r="B27" t="s">
        <v>96</v>
      </c>
      <c r="C27">
        <v>1</v>
      </c>
    </row>
    <row r="29" spans="1:5" x14ac:dyDescent="0.3">
      <c r="A29" t="s">
        <v>110</v>
      </c>
    </row>
    <row r="30" spans="1:5" x14ac:dyDescent="0.3">
      <c r="C30" t="s">
        <v>97</v>
      </c>
    </row>
    <row r="31" spans="1:5" x14ac:dyDescent="0.3">
      <c r="A31" t="s">
        <v>78</v>
      </c>
      <c r="B31" t="s">
        <v>79</v>
      </c>
      <c r="C31" t="s">
        <v>98</v>
      </c>
      <c r="D31" t="s">
        <v>99</v>
      </c>
      <c r="E31" t="s">
        <v>55</v>
      </c>
    </row>
    <row r="32" spans="1:5" x14ac:dyDescent="0.3">
      <c r="A32">
        <v>1</v>
      </c>
      <c r="B32" t="s">
        <v>100</v>
      </c>
      <c r="C32">
        <v>2</v>
      </c>
      <c r="D32">
        <v>24</v>
      </c>
      <c r="E32">
        <f>SUM(C32:D32)</f>
        <v>26</v>
      </c>
    </row>
    <row r="33" spans="1:5" x14ac:dyDescent="0.3">
      <c r="A33">
        <v>2</v>
      </c>
      <c r="B33" t="s">
        <v>101</v>
      </c>
      <c r="C33">
        <v>2</v>
      </c>
      <c r="D33">
        <v>24</v>
      </c>
      <c r="E33">
        <f t="shared" ref="E33:E41" si="0">SUM(C33:D33)</f>
        <v>26</v>
      </c>
    </row>
    <row r="34" spans="1:5" x14ac:dyDescent="0.3">
      <c r="A34">
        <v>3</v>
      </c>
      <c r="B34" t="s">
        <v>102</v>
      </c>
      <c r="C34">
        <v>2</v>
      </c>
      <c r="D34">
        <v>24</v>
      </c>
      <c r="E34">
        <f t="shared" si="0"/>
        <v>26</v>
      </c>
    </row>
    <row r="35" spans="1:5" x14ac:dyDescent="0.3">
      <c r="A35">
        <v>4</v>
      </c>
      <c r="B35" t="s">
        <v>103</v>
      </c>
      <c r="C35">
        <v>0</v>
      </c>
      <c r="D35">
        <v>0</v>
      </c>
      <c r="E35">
        <f t="shared" si="0"/>
        <v>0</v>
      </c>
    </row>
    <row r="36" spans="1:5" x14ac:dyDescent="0.3">
      <c r="A36">
        <v>5</v>
      </c>
      <c r="B36" t="s">
        <v>104</v>
      </c>
      <c r="C36">
        <v>0</v>
      </c>
      <c r="D36">
        <v>31</v>
      </c>
      <c r="E36">
        <f t="shared" si="0"/>
        <v>31</v>
      </c>
    </row>
    <row r="37" spans="1:5" x14ac:dyDescent="0.3">
      <c r="A37">
        <v>6</v>
      </c>
      <c r="B37" t="s">
        <v>105</v>
      </c>
      <c r="C37">
        <v>1</v>
      </c>
      <c r="E37">
        <f t="shared" si="0"/>
        <v>1</v>
      </c>
    </row>
    <row r="38" spans="1:5" x14ac:dyDescent="0.3">
      <c r="A38">
        <v>7</v>
      </c>
      <c r="B38" t="s">
        <v>106</v>
      </c>
      <c r="C38">
        <v>0</v>
      </c>
      <c r="D38">
        <v>10243.709999999999</v>
      </c>
      <c r="E38">
        <f t="shared" si="0"/>
        <v>10243.709999999999</v>
      </c>
    </row>
    <row r="39" spans="1:5" x14ac:dyDescent="0.3">
      <c r="A39">
        <v>8</v>
      </c>
      <c r="B39" t="s">
        <v>107</v>
      </c>
      <c r="C39">
        <v>0</v>
      </c>
      <c r="D39">
        <v>3264302.63</v>
      </c>
      <c r="E39">
        <f t="shared" si="0"/>
        <v>3264302.63</v>
      </c>
    </row>
    <row r="40" spans="1:5" x14ac:dyDescent="0.3">
      <c r="A40">
        <v>9</v>
      </c>
      <c r="B40" t="s">
        <v>108</v>
      </c>
      <c r="C40">
        <v>0</v>
      </c>
      <c r="E40">
        <f t="shared" si="0"/>
        <v>0</v>
      </c>
    </row>
    <row r="41" spans="1:5" x14ac:dyDescent="0.3">
      <c r="A41">
        <v>10</v>
      </c>
      <c r="B41" t="s">
        <v>109</v>
      </c>
      <c r="C41">
        <v>0</v>
      </c>
      <c r="E41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09D7-36EE-4853-8CB9-7F1EF6325F0A}">
  <dimension ref="A3:Z19"/>
  <sheetViews>
    <sheetView workbookViewId="0">
      <selection activeCell="A5" sqref="A5:XFD21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" x14ac:dyDescent="0.35">
      <c r="A4" t="s">
        <v>164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3">
      <c r="A5" t="s">
        <v>111</v>
      </c>
    </row>
    <row r="6" spans="1:26" x14ac:dyDescent="0.3">
      <c r="A6" t="s">
        <v>112</v>
      </c>
    </row>
    <row r="7" spans="1:26" x14ac:dyDescent="0.3">
      <c r="A7" t="s">
        <v>113</v>
      </c>
    </row>
    <row r="8" spans="1:26" x14ac:dyDescent="0.3">
      <c r="A8" t="s">
        <v>114</v>
      </c>
      <c r="B8" t="s">
        <v>115</v>
      </c>
    </row>
    <row r="9" spans="1:26" ht="42.6" customHeight="1" x14ac:dyDescent="0.3">
      <c r="B9" t="s">
        <v>17</v>
      </c>
      <c r="C9" t="s">
        <v>9</v>
      </c>
      <c r="D9" t="s">
        <v>1</v>
      </c>
      <c r="E9" t="s">
        <v>2</v>
      </c>
      <c r="F9" t="s">
        <v>116</v>
      </c>
      <c r="G9" t="s">
        <v>117</v>
      </c>
      <c r="H9" t="s">
        <v>1</v>
      </c>
      <c r="I9" t="s">
        <v>2</v>
      </c>
      <c r="J9" t="s">
        <v>116</v>
      </c>
      <c r="K9" t="s">
        <v>118</v>
      </c>
      <c r="L9" t="s">
        <v>1</v>
      </c>
      <c r="M9" t="s">
        <v>2</v>
      </c>
      <c r="N9" t="s">
        <v>116</v>
      </c>
      <c r="O9" t="s">
        <v>119</v>
      </c>
      <c r="P9" t="s">
        <v>1</v>
      </c>
      <c r="Q9" t="s">
        <v>2</v>
      </c>
      <c r="R9" t="s">
        <v>116</v>
      </c>
      <c r="S9" t="s">
        <v>120</v>
      </c>
      <c r="T9" t="s">
        <v>1</v>
      </c>
      <c r="U9" t="s">
        <v>2</v>
      </c>
      <c r="V9" t="s">
        <v>116</v>
      </c>
      <c r="W9" t="s">
        <v>121</v>
      </c>
      <c r="X9" t="s">
        <v>1</v>
      </c>
      <c r="Y9" t="s">
        <v>2</v>
      </c>
      <c r="Z9" t="s">
        <v>116</v>
      </c>
    </row>
    <row r="10" spans="1:26" x14ac:dyDescent="0.3">
      <c r="A10">
        <v>1</v>
      </c>
      <c r="B10" t="s">
        <v>18</v>
      </c>
    </row>
    <row r="11" spans="1:26" x14ac:dyDescent="0.3">
      <c r="A11">
        <v>2</v>
      </c>
      <c r="B11" t="s">
        <v>19</v>
      </c>
    </row>
    <row r="12" spans="1:26" x14ac:dyDescent="0.3">
      <c r="A12">
        <v>3</v>
      </c>
      <c r="B12" t="s">
        <v>11</v>
      </c>
    </row>
    <row r="13" spans="1:26" x14ac:dyDescent="0.3">
      <c r="A13">
        <v>4</v>
      </c>
      <c r="B13" t="s">
        <v>20</v>
      </c>
    </row>
    <row r="14" spans="1:26" x14ac:dyDescent="0.3">
      <c r="A14">
        <v>5</v>
      </c>
      <c r="B14" t="s">
        <v>12</v>
      </c>
    </row>
    <row r="15" spans="1:26" x14ac:dyDescent="0.3">
      <c r="A15">
        <v>6</v>
      </c>
      <c r="B15" t="s">
        <v>21</v>
      </c>
    </row>
    <row r="16" spans="1:26" x14ac:dyDescent="0.3">
      <c r="A16">
        <v>7</v>
      </c>
      <c r="B16" t="s">
        <v>13</v>
      </c>
    </row>
    <row r="17" spans="1:18" x14ac:dyDescent="0.3">
      <c r="A17">
        <v>8</v>
      </c>
      <c r="B17" t="s">
        <v>14</v>
      </c>
    </row>
    <row r="18" spans="1:18" x14ac:dyDescent="0.3">
      <c r="A18">
        <v>9</v>
      </c>
      <c r="B18" t="s">
        <v>122</v>
      </c>
      <c r="C18">
        <v>1</v>
      </c>
      <c r="D18">
        <v>4</v>
      </c>
      <c r="E18">
        <v>1</v>
      </c>
      <c r="F18">
        <v>5</v>
      </c>
      <c r="G18">
        <v>1</v>
      </c>
      <c r="H18">
        <v>2</v>
      </c>
      <c r="I18">
        <v>1</v>
      </c>
      <c r="J18">
        <v>3</v>
      </c>
      <c r="K18">
        <v>2</v>
      </c>
      <c r="L18">
        <v>7</v>
      </c>
      <c r="M18">
        <v>2</v>
      </c>
      <c r="N18">
        <v>9</v>
      </c>
    </row>
    <row r="19" spans="1:18" x14ac:dyDescent="0.3">
      <c r="B19" t="s">
        <v>10</v>
      </c>
      <c r="C19">
        <v>1</v>
      </c>
      <c r="D19">
        <v>4</v>
      </c>
      <c r="E19">
        <v>1</v>
      </c>
      <c r="F19">
        <v>5</v>
      </c>
      <c r="G19">
        <v>1</v>
      </c>
      <c r="H19">
        <v>2</v>
      </c>
      <c r="I19">
        <v>1</v>
      </c>
      <c r="J19">
        <v>3</v>
      </c>
      <c r="K19">
        <v>2</v>
      </c>
      <c r="L19">
        <v>7</v>
      </c>
      <c r="M19">
        <v>2</v>
      </c>
      <c r="N19">
        <v>9</v>
      </c>
      <c r="R19">
        <f>SUM(R11:R18)</f>
        <v>0</v>
      </c>
    </row>
  </sheetData>
  <mergeCells count="1">
    <mergeCell ref="A3:Z3"/>
  </mergeCells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ADC8-1AC6-45FF-9B7D-FE8FB4C5F512}">
  <dimension ref="A2:I53"/>
  <sheetViews>
    <sheetView workbookViewId="0">
      <selection activeCell="A4" sqref="A4:XFD53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31.21875" customWidth="1"/>
    <col min="9" max="9" width="14.44140625" customWidth="1"/>
  </cols>
  <sheetData>
    <row r="2" spans="1:9" x14ac:dyDescent="0.3">
      <c r="A2" t="s">
        <v>164</v>
      </c>
    </row>
    <row r="5" spans="1:9" x14ac:dyDescent="0.3">
      <c r="A5" t="s">
        <v>123</v>
      </c>
    </row>
    <row r="6" spans="1:9" x14ac:dyDescent="0.3">
      <c r="A6" t="s">
        <v>124</v>
      </c>
    </row>
    <row r="7" spans="1:9" x14ac:dyDescent="0.3">
      <c r="A7" t="s">
        <v>125</v>
      </c>
    </row>
    <row r="8" spans="1:9" x14ac:dyDescent="0.3">
      <c r="A8" t="s">
        <v>113</v>
      </c>
    </row>
    <row r="9" spans="1:9" ht="39.6" customHeight="1" x14ac:dyDescent="0.3">
      <c r="A9" t="s">
        <v>126</v>
      </c>
      <c r="B9" t="s">
        <v>17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</row>
    <row r="10" spans="1:9" ht="13.2" customHeight="1" x14ac:dyDescent="0.3">
      <c r="A10">
        <v>1</v>
      </c>
      <c r="B10" t="s">
        <v>19</v>
      </c>
      <c r="D10" t="s">
        <v>134</v>
      </c>
      <c r="E10">
        <v>3</v>
      </c>
      <c r="F10">
        <v>3</v>
      </c>
      <c r="I10">
        <v>30</v>
      </c>
    </row>
    <row r="11" spans="1:9" ht="13.2" customHeight="1" x14ac:dyDescent="0.3"/>
    <row r="12" spans="1:9" ht="13.2" customHeight="1" x14ac:dyDescent="0.3"/>
    <row r="13" spans="1:9" ht="13.2" customHeight="1" x14ac:dyDescent="0.3">
      <c r="A13">
        <v>2</v>
      </c>
      <c r="B13" t="s">
        <v>11</v>
      </c>
    </row>
    <row r="14" spans="1:9" ht="13.2" customHeight="1" x14ac:dyDescent="0.3"/>
    <row r="15" spans="1:9" ht="13.2" customHeight="1" x14ac:dyDescent="0.3"/>
    <row r="16" spans="1:9" ht="13.2" customHeight="1" x14ac:dyDescent="0.3"/>
    <row r="17" spans="1:9" ht="51" customHeight="1" x14ac:dyDescent="0.3">
      <c r="A17">
        <v>3</v>
      </c>
      <c r="B17" t="s">
        <v>20</v>
      </c>
      <c r="C17" t="s">
        <v>135</v>
      </c>
      <c r="D17" t="s">
        <v>136</v>
      </c>
      <c r="E17">
        <v>9.5</v>
      </c>
      <c r="F17">
        <v>5</v>
      </c>
      <c r="G17" t="s">
        <v>137</v>
      </c>
      <c r="H17" t="s">
        <v>138</v>
      </c>
      <c r="I17">
        <v>700</v>
      </c>
    </row>
    <row r="18" spans="1:9" ht="91.8" customHeight="1" x14ac:dyDescent="0.3">
      <c r="C18" t="s">
        <v>139</v>
      </c>
      <c r="D18" t="s">
        <v>136</v>
      </c>
      <c r="E18">
        <v>5</v>
      </c>
      <c r="F18">
        <v>4</v>
      </c>
      <c r="G18" t="s">
        <v>140</v>
      </c>
      <c r="H18" t="s">
        <v>141</v>
      </c>
      <c r="I18">
        <v>250</v>
      </c>
    </row>
    <row r="19" spans="1:9" ht="85.8" customHeight="1" x14ac:dyDescent="0.3">
      <c r="C19" t="s">
        <v>142</v>
      </c>
      <c r="D19" t="s">
        <v>136</v>
      </c>
      <c r="E19">
        <v>6.5</v>
      </c>
      <c r="F19">
        <v>4</v>
      </c>
      <c r="G19" t="s">
        <v>140</v>
      </c>
      <c r="H19" t="s">
        <v>141</v>
      </c>
      <c r="I19">
        <v>150</v>
      </c>
    </row>
    <row r="20" spans="1:9" ht="82.8" customHeight="1" x14ac:dyDescent="0.3">
      <c r="C20" t="s">
        <v>143</v>
      </c>
      <c r="D20" t="s">
        <v>136</v>
      </c>
      <c r="E20">
        <v>4</v>
      </c>
      <c r="F20">
        <v>3</v>
      </c>
      <c r="G20" t="s">
        <v>140</v>
      </c>
      <c r="H20" t="s">
        <v>141</v>
      </c>
      <c r="I20">
        <v>200</v>
      </c>
    </row>
    <row r="21" spans="1:9" ht="76.2" customHeight="1" x14ac:dyDescent="0.3">
      <c r="C21" t="s">
        <v>144</v>
      </c>
      <c r="D21" t="s">
        <v>136</v>
      </c>
      <c r="E21">
        <v>4</v>
      </c>
      <c r="F21">
        <v>2.5</v>
      </c>
      <c r="G21" t="s">
        <v>140</v>
      </c>
      <c r="H21" t="s">
        <v>141</v>
      </c>
      <c r="I21">
        <v>120</v>
      </c>
    </row>
    <row r="22" spans="1:9" ht="76.2" customHeight="1" x14ac:dyDescent="0.3">
      <c r="C22" t="s">
        <v>145</v>
      </c>
      <c r="D22" t="s">
        <v>136</v>
      </c>
      <c r="E22">
        <v>7</v>
      </c>
      <c r="F22">
        <v>4</v>
      </c>
      <c r="G22" t="s">
        <v>140</v>
      </c>
      <c r="H22" t="s">
        <v>141</v>
      </c>
      <c r="I22">
        <v>120</v>
      </c>
    </row>
    <row r="23" spans="1:9" ht="77.400000000000006" customHeight="1" x14ac:dyDescent="0.3">
      <c r="C23" t="s">
        <v>146</v>
      </c>
      <c r="D23" t="s">
        <v>136</v>
      </c>
      <c r="E23">
        <v>8</v>
      </c>
      <c r="F23">
        <v>4</v>
      </c>
      <c r="G23" t="s">
        <v>140</v>
      </c>
      <c r="H23" t="s">
        <v>141</v>
      </c>
      <c r="I23">
        <v>200</v>
      </c>
    </row>
    <row r="24" spans="1:9" ht="15" customHeight="1" x14ac:dyDescent="0.3"/>
    <row r="25" spans="1:9" ht="15" customHeight="1" x14ac:dyDescent="0.3"/>
    <row r="26" spans="1:9" ht="55.8" customHeight="1" x14ac:dyDescent="0.3">
      <c r="A26">
        <v>4</v>
      </c>
      <c r="B26" t="s">
        <v>12</v>
      </c>
      <c r="C26" t="s">
        <v>147</v>
      </c>
      <c r="D26" t="s">
        <v>148</v>
      </c>
      <c r="E26" t="s">
        <v>149</v>
      </c>
      <c r="G26" t="s">
        <v>150</v>
      </c>
      <c r="I26">
        <v>270</v>
      </c>
    </row>
    <row r="27" spans="1:9" ht="13.2" customHeight="1" x14ac:dyDescent="0.3"/>
    <row r="28" spans="1:9" ht="13.2" customHeight="1" x14ac:dyDescent="0.3"/>
    <row r="29" spans="1:9" ht="13.2" customHeight="1" x14ac:dyDescent="0.3">
      <c r="A29">
        <v>5</v>
      </c>
      <c r="B29" t="s">
        <v>21</v>
      </c>
    </row>
    <row r="30" spans="1:9" ht="13.2" customHeight="1" x14ac:dyDescent="0.3"/>
    <row r="31" spans="1:9" ht="13.2" customHeight="1" x14ac:dyDescent="0.3"/>
    <row r="32" spans="1:9" ht="21" customHeight="1" x14ac:dyDescent="0.3">
      <c r="A32">
        <v>6</v>
      </c>
      <c r="B32" t="s">
        <v>14</v>
      </c>
      <c r="C32" t="s">
        <v>151</v>
      </c>
      <c r="D32" t="s">
        <v>136</v>
      </c>
      <c r="E32">
        <v>20</v>
      </c>
      <c r="F32">
        <v>3</v>
      </c>
      <c r="G32" t="s">
        <v>152</v>
      </c>
      <c r="I32">
        <v>40000</v>
      </c>
    </row>
    <row r="33" spans="1:9" ht="21" customHeight="1" x14ac:dyDescent="0.3">
      <c r="C33" t="s">
        <v>153</v>
      </c>
      <c r="D33" t="s">
        <v>136</v>
      </c>
      <c r="E33">
        <v>18</v>
      </c>
      <c r="F33">
        <v>5</v>
      </c>
      <c r="G33" t="s">
        <v>152</v>
      </c>
      <c r="I33">
        <v>20000</v>
      </c>
    </row>
    <row r="34" spans="1:9" ht="21" customHeight="1" x14ac:dyDescent="0.3">
      <c r="C34" t="s">
        <v>154</v>
      </c>
      <c r="D34" t="s">
        <v>136</v>
      </c>
      <c r="E34">
        <v>6</v>
      </c>
      <c r="F34">
        <v>2</v>
      </c>
      <c r="I34">
        <v>180</v>
      </c>
    </row>
    <row r="35" spans="1:9" ht="13.2" customHeight="1" x14ac:dyDescent="0.3">
      <c r="C35" t="s">
        <v>155</v>
      </c>
      <c r="D35" t="s">
        <v>136</v>
      </c>
    </row>
    <row r="36" spans="1:9" ht="13.2" customHeight="1" x14ac:dyDescent="0.3">
      <c r="C36" t="s">
        <v>156</v>
      </c>
      <c r="D36" t="s">
        <v>136</v>
      </c>
    </row>
    <row r="37" spans="1:9" ht="13.2" customHeight="1" x14ac:dyDescent="0.3">
      <c r="C37" t="s">
        <v>157</v>
      </c>
      <c r="D37" t="s">
        <v>158</v>
      </c>
      <c r="E37">
        <v>6</v>
      </c>
      <c r="F37">
        <v>3</v>
      </c>
      <c r="I37">
        <v>200</v>
      </c>
    </row>
    <row r="38" spans="1:9" ht="13.2" customHeight="1" x14ac:dyDescent="0.3">
      <c r="C38" t="s">
        <v>159</v>
      </c>
      <c r="D38" t="s">
        <v>136</v>
      </c>
      <c r="E38">
        <v>2</v>
      </c>
      <c r="F38">
        <v>2</v>
      </c>
      <c r="G38" t="s">
        <v>160</v>
      </c>
      <c r="I38">
        <v>110</v>
      </c>
    </row>
    <row r="39" spans="1:9" ht="13.2" customHeight="1" x14ac:dyDescent="0.3"/>
    <row r="40" spans="1:9" ht="13.2" customHeight="1" x14ac:dyDescent="0.3">
      <c r="A40">
        <v>7</v>
      </c>
      <c r="B40" t="s">
        <v>18</v>
      </c>
    </row>
    <row r="41" spans="1:9" ht="13.2" customHeight="1" x14ac:dyDescent="0.3"/>
    <row r="42" spans="1:9" ht="13.2" customHeight="1" x14ac:dyDescent="0.3"/>
    <row r="43" spans="1:9" ht="48.6" customHeight="1" x14ac:dyDescent="0.3">
      <c r="A43">
        <v>8</v>
      </c>
      <c r="B43" t="s">
        <v>13</v>
      </c>
      <c r="C43" t="s">
        <v>161</v>
      </c>
      <c r="D43" t="s">
        <v>162</v>
      </c>
      <c r="E43">
        <v>5</v>
      </c>
      <c r="F43">
        <v>5</v>
      </c>
      <c r="G43" t="s">
        <v>163</v>
      </c>
      <c r="I43">
        <v>280</v>
      </c>
    </row>
    <row r="44" spans="1:9" ht="13.2" customHeight="1" x14ac:dyDescent="0.3"/>
    <row r="45" spans="1:9" ht="13.2" customHeight="1" x14ac:dyDescent="0.3"/>
    <row r="46" spans="1:9" ht="19.2" customHeight="1" x14ac:dyDescent="0.3">
      <c r="B46" t="s">
        <v>10</v>
      </c>
      <c r="E46">
        <v>104</v>
      </c>
      <c r="F46">
        <v>49.5</v>
      </c>
      <c r="I46">
        <v>62810</v>
      </c>
    </row>
    <row r="47" spans="1:9" ht="13.2" customHeigh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2024-12-11T14:14:53Z</dcterms:created>
  <dcterms:modified xsi:type="dcterms:W3CDTF">2024-12-12T15:11:30Z</dcterms:modified>
</cp:coreProperties>
</file>