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JULIO 2024\Informes de Ejecución Julio 2024\"/>
    </mc:Choice>
  </mc:AlternateContent>
  <xr:revisionPtr revIDLastSave="0" documentId="13_ncr:1_{B721891C-93BB-4C6E-A9D6-43D01BFD2D86}" xr6:coauthVersionLast="47" xr6:coauthVersionMax="47" xr10:uidLastSave="{00000000-0000-0000-0000-000000000000}"/>
  <bookViews>
    <workbookView xWindow="-108" yWindow="-108" windowWidth="23256" windowHeight="12456" activeTab="3" xr2:uid="{4458A182-4C24-4262-89BC-E853D68E85E0}"/>
  </bookViews>
  <sheets>
    <sheet name="PRODUCCIÓN" sheetId="1" r:id="rId1"/>
    <sheet name="MIP" sheetId="2" r:id="rId2"/>
    <sheet name="POSCOSECHA" sheetId="3" r:id="rId3"/>
    <sheet name="COSECHA" sheetId="4" r:id="rId4"/>
    <sheet name="EXTENSIO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8" l="1"/>
  <c r="R18" i="8" s="1"/>
  <c r="I63" i="9"/>
  <c r="H63" i="9"/>
  <c r="F63" i="9"/>
  <c r="E63" i="9"/>
  <c r="L15" i="6" l="1"/>
  <c r="K15" i="6"/>
  <c r="J15" i="6"/>
  <c r="H15" i="6"/>
  <c r="G15" i="6"/>
  <c r="F15" i="6"/>
  <c r="D15" i="6"/>
  <c r="C15" i="6"/>
  <c r="B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I15" i="6" s="1"/>
  <c r="E10" i="6"/>
  <c r="M9" i="6"/>
  <c r="I9" i="6"/>
  <c r="E9" i="6"/>
  <c r="M8" i="6"/>
  <c r="I8" i="6"/>
  <c r="E8" i="6"/>
  <c r="E15" i="6" s="1"/>
  <c r="M7" i="6"/>
  <c r="M15" i="6" s="1"/>
  <c r="I7" i="6"/>
  <c r="E7" i="6"/>
  <c r="G74" i="5" l="1"/>
  <c r="W71" i="5"/>
  <c r="K70" i="5"/>
  <c r="K69" i="5"/>
  <c r="O68" i="5"/>
  <c r="G68" i="5"/>
  <c r="AH62" i="5"/>
  <c r="AH74" i="5" s="1"/>
  <c r="AG62" i="5"/>
  <c r="AG74" i="5" s="1"/>
  <c r="AF62" i="5"/>
  <c r="AF74" i="5" s="1"/>
  <c r="AE62" i="5"/>
  <c r="AE74" i="5" s="1"/>
  <c r="AD62" i="5"/>
  <c r="AD74" i="5" s="1"/>
  <c r="AC62" i="5"/>
  <c r="AC74" i="5" s="1"/>
  <c r="AB62" i="5"/>
  <c r="AB74" i="5" s="1"/>
  <c r="AA62" i="5"/>
  <c r="AA74" i="5" s="1"/>
  <c r="Z62" i="5"/>
  <c r="Z74" i="5" s="1"/>
  <c r="Y62" i="5"/>
  <c r="Y74" i="5" s="1"/>
  <c r="X62" i="5"/>
  <c r="X74" i="5" s="1"/>
  <c r="W62" i="5"/>
  <c r="W74" i="5" s="1"/>
  <c r="V62" i="5"/>
  <c r="V74" i="5" s="1"/>
  <c r="U62" i="5"/>
  <c r="U74" i="5" s="1"/>
  <c r="T62" i="5"/>
  <c r="T74" i="5" s="1"/>
  <c r="S62" i="5"/>
  <c r="S74" i="5" s="1"/>
  <c r="R62" i="5"/>
  <c r="R74" i="5" s="1"/>
  <c r="Q62" i="5"/>
  <c r="Q74" i="5" s="1"/>
  <c r="P62" i="5"/>
  <c r="P74" i="5" s="1"/>
  <c r="O62" i="5"/>
  <c r="O74" i="5" s="1"/>
  <c r="N62" i="5"/>
  <c r="N74" i="5" s="1"/>
  <c r="M62" i="5"/>
  <c r="M74" i="5" s="1"/>
  <c r="L62" i="5"/>
  <c r="L74" i="5" s="1"/>
  <c r="K62" i="5"/>
  <c r="K74" i="5" s="1"/>
  <c r="J62" i="5"/>
  <c r="J74" i="5" s="1"/>
  <c r="I62" i="5"/>
  <c r="I74" i="5" s="1"/>
  <c r="H62" i="5"/>
  <c r="H74" i="5" s="1"/>
  <c r="G62" i="5"/>
  <c r="F62" i="5"/>
  <c r="F74" i="5" s="1"/>
  <c r="E62" i="5"/>
  <c r="E74" i="5" s="1"/>
  <c r="D62" i="5"/>
  <c r="D74" i="5" s="1"/>
  <c r="C62" i="5"/>
  <c r="C74" i="5" s="1"/>
  <c r="AG53" i="5"/>
  <c r="AG73" i="5" s="1"/>
  <c r="AF53" i="5"/>
  <c r="AE53" i="5"/>
  <c r="AE73" i="5" s="1"/>
  <c r="AD53" i="5"/>
  <c r="AD73" i="5" s="1"/>
  <c r="AC53" i="5"/>
  <c r="AC73" i="5" s="1"/>
  <c r="AB53" i="5"/>
  <c r="AB73" i="5" s="1"/>
  <c r="AA53" i="5"/>
  <c r="Z53" i="5"/>
  <c r="Y53" i="5"/>
  <c r="Y73" i="5" s="1"/>
  <c r="X53" i="5"/>
  <c r="X73" i="5" s="1"/>
  <c r="W53" i="5"/>
  <c r="W73" i="5" s="1"/>
  <c r="V53" i="5"/>
  <c r="V73" i="5" s="1"/>
  <c r="U53" i="5"/>
  <c r="U73" i="5" s="1"/>
  <c r="T53" i="5"/>
  <c r="T73" i="5" s="1"/>
  <c r="S53" i="5"/>
  <c r="S73" i="5" s="1"/>
  <c r="R53" i="5"/>
  <c r="R73" i="5" s="1"/>
  <c r="Q53" i="5"/>
  <c r="Q73" i="5" s="1"/>
  <c r="P53" i="5"/>
  <c r="P73" i="5" s="1"/>
  <c r="O53" i="5"/>
  <c r="O73" i="5" s="1"/>
  <c r="N53" i="5"/>
  <c r="N73" i="5" s="1"/>
  <c r="M53" i="5"/>
  <c r="M73" i="5" s="1"/>
  <c r="L53" i="5"/>
  <c r="L73" i="5" s="1"/>
  <c r="K53" i="5"/>
  <c r="K73" i="5" s="1"/>
  <c r="J53" i="5"/>
  <c r="J73" i="5" s="1"/>
  <c r="I53" i="5"/>
  <c r="I73" i="5" s="1"/>
  <c r="H53" i="5"/>
  <c r="H73" i="5" s="1"/>
  <c r="G53" i="5"/>
  <c r="G73" i="5" s="1"/>
  <c r="F53" i="5"/>
  <c r="F73" i="5" s="1"/>
  <c r="E53" i="5"/>
  <c r="E73" i="5" s="1"/>
  <c r="D53" i="5"/>
  <c r="D73" i="5" s="1"/>
  <c r="C53" i="5"/>
  <c r="C73" i="5" s="1"/>
  <c r="AG47" i="5"/>
  <c r="AG72" i="5" s="1"/>
  <c r="AF47" i="5"/>
  <c r="AF72" i="5" s="1"/>
  <c r="AE47" i="5"/>
  <c r="AE72" i="5" s="1"/>
  <c r="AD47" i="5"/>
  <c r="AD72" i="5" s="1"/>
  <c r="AC47" i="5"/>
  <c r="AC72" i="5" s="1"/>
  <c r="AB47" i="5"/>
  <c r="AB72" i="5" s="1"/>
  <c r="AA47" i="5"/>
  <c r="AA72" i="5" s="1"/>
  <c r="Z47" i="5"/>
  <c r="Y47" i="5"/>
  <c r="Y72" i="5" s="1"/>
  <c r="X47" i="5"/>
  <c r="X72" i="5" s="1"/>
  <c r="W47" i="5"/>
  <c r="W72" i="5" s="1"/>
  <c r="V47" i="5"/>
  <c r="U47" i="5"/>
  <c r="U72" i="5" s="1"/>
  <c r="T47" i="5"/>
  <c r="T72" i="5" s="1"/>
  <c r="S47" i="5"/>
  <c r="S72" i="5" s="1"/>
  <c r="R47" i="5"/>
  <c r="R72" i="5" s="1"/>
  <c r="Q47" i="5"/>
  <c r="Q72" i="5" s="1"/>
  <c r="P47" i="5"/>
  <c r="P72" i="5" s="1"/>
  <c r="O47" i="5"/>
  <c r="O72" i="5" s="1"/>
  <c r="N47" i="5"/>
  <c r="N72" i="5" s="1"/>
  <c r="M47" i="5"/>
  <c r="M72" i="5" s="1"/>
  <c r="L47" i="5"/>
  <c r="L72" i="5" s="1"/>
  <c r="K47" i="5"/>
  <c r="K72" i="5" s="1"/>
  <c r="J47" i="5"/>
  <c r="J72" i="5" s="1"/>
  <c r="I47" i="5"/>
  <c r="I72" i="5" s="1"/>
  <c r="H47" i="5"/>
  <c r="H72" i="5" s="1"/>
  <c r="G47" i="5"/>
  <c r="G72" i="5" s="1"/>
  <c r="F47" i="5"/>
  <c r="F72" i="5" s="1"/>
  <c r="E47" i="5"/>
  <c r="E72" i="5" s="1"/>
  <c r="D47" i="5"/>
  <c r="D72" i="5" s="1"/>
  <c r="C47" i="5"/>
  <c r="C72" i="5" s="1"/>
  <c r="AH36" i="5"/>
  <c r="AH71" i="5" s="1"/>
  <c r="AG36" i="5"/>
  <c r="AG71" i="5" s="1"/>
  <c r="AF36" i="5"/>
  <c r="AF71" i="5" s="1"/>
  <c r="AE36" i="5"/>
  <c r="AE71" i="5" s="1"/>
  <c r="AD36" i="5"/>
  <c r="AD71" i="5" s="1"/>
  <c r="AC36" i="5"/>
  <c r="AC71" i="5" s="1"/>
  <c r="AB36" i="5"/>
  <c r="AB71" i="5" s="1"/>
  <c r="AA36" i="5"/>
  <c r="AA71" i="5" s="1"/>
  <c r="Z36" i="5"/>
  <c r="Y36" i="5"/>
  <c r="Y71" i="5" s="1"/>
  <c r="X36" i="5"/>
  <c r="X71" i="5" s="1"/>
  <c r="W36" i="5"/>
  <c r="V36" i="5"/>
  <c r="V71" i="5" s="1"/>
  <c r="U36" i="5"/>
  <c r="U71" i="5" s="1"/>
  <c r="T36" i="5"/>
  <c r="T71" i="5" s="1"/>
  <c r="S36" i="5"/>
  <c r="S71" i="5" s="1"/>
  <c r="R36" i="5"/>
  <c r="R71" i="5" s="1"/>
  <c r="Q36" i="5"/>
  <c r="Q71" i="5" s="1"/>
  <c r="P36" i="5"/>
  <c r="P71" i="5" s="1"/>
  <c r="O36" i="5"/>
  <c r="O71" i="5" s="1"/>
  <c r="N36" i="5"/>
  <c r="N71" i="5" s="1"/>
  <c r="M36" i="5"/>
  <c r="M71" i="5" s="1"/>
  <c r="L36" i="5"/>
  <c r="L71" i="5" s="1"/>
  <c r="K36" i="5"/>
  <c r="K71" i="5" s="1"/>
  <c r="J36" i="5"/>
  <c r="J71" i="5" s="1"/>
  <c r="I36" i="5"/>
  <c r="I71" i="5" s="1"/>
  <c r="H36" i="5"/>
  <c r="H71" i="5" s="1"/>
  <c r="G36" i="5"/>
  <c r="G71" i="5" s="1"/>
  <c r="F36" i="5"/>
  <c r="F71" i="5" s="1"/>
  <c r="E36" i="5"/>
  <c r="E71" i="5" s="1"/>
  <c r="D36" i="5"/>
  <c r="D71" i="5" s="1"/>
  <c r="C36" i="5"/>
  <c r="C71" i="5" s="1"/>
  <c r="AH28" i="5"/>
  <c r="AH70" i="5" s="1"/>
  <c r="AG28" i="5"/>
  <c r="AG70" i="5" s="1"/>
  <c r="AF28" i="5"/>
  <c r="AF70" i="5" s="1"/>
  <c r="AE28" i="5"/>
  <c r="AE70" i="5" s="1"/>
  <c r="AD28" i="5"/>
  <c r="AC28" i="5"/>
  <c r="AC70" i="5" s="1"/>
  <c r="AB28" i="5"/>
  <c r="AB70" i="5" s="1"/>
  <c r="AD70" i="5" s="1"/>
  <c r="AA28" i="5"/>
  <c r="AA70" i="5" s="1"/>
  <c r="Z28" i="5"/>
  <c r="Z70" i="5" s="1"/>
  <c r="Y28" i="5"/>
  <c r="Y70" i="5" s="1"/>
  <c r="X28" i="5"/>
  <c r="X70" i="5" s="1"/>
  <c r="W28" i="5"/>
  <c r="W70" i="5" s="1"/>
  <c r="V28" i="5"/>
  <c r="V70" i="5" s="1"/>
  <c r="U28" i="5"/>
  <c r="U70" i="5" s="1"/>
  <c r="T28" i="5"/>
  <c r="T70" i="5" s="1"/>
  <c r="S28" i="5"/>
  <c r="S70" i="5" s="1"/>
  <c r="R28" i="5"/>
  <c r="R70" i="5" s="1"/>
  <c r="Q28" i="5"/>
  <c r="Q70" i="5" s="1"/>
  <c r="P28" i="5"/>
  <c r="P70" i="5" s="1"/>
  <c r="O28" i="5"/>
  <c r="O70" i="5" s="1"/>
  <c r="N28" i="5"/>
  <c r="N70" i="5" s="1"/>
  <c r="M28" i="5"/>
  <c r="M70" i="5" s="1"/>
  <c r="L28" i="5"/>
  <c r="L70" i="5" s="1"/>
  <c r="K28" i="5"/>
  <c r="J28" i="5"/>
  <c r="J70" i="5" s="1"/>
  <c r="I28" i="5"/>
  <c r="I70" i="5" s="1"/>
  <c r="H28" i="5"/>
  <c r="H70" i="5" s="1"/>
  <c r="G28" i="5"/>
  <c r="G70" i="5" s="1"/>
  <c r="F28" i="5"/>
  <c r="F70" i="5" s="1"/>
  <c r="E28" i="5"/>
  <c r="E70" i="5" s="1"/>
  <c r="D28" i="5"/>
  <c r="D70" i="5" s="1"/>
  <c r="C28" i="5"/>
  <c r="C70" i="5" s="1"/>
  <c r="AH21" i="5"/>
  <c r="AH69" i="5" s="1"/>
  <c r="AG21" i="5"/>
  <c r="AG69" i="5" s="1"/>
  <c r="AF21" i="5"/>
  <c r="AF69" i="5" s="1"/>
  <c r="AE21" i="5"/>
  <c r="AE69" i="5" s="1"/>
  <c r="AD21" i="5"/>
  <c r="AD69" i="5" s="1"/>
  <c r="AC21" i="5"/>
  <c r="AC69" i="5" s="1"/>
  <c r="AB21" i="5"/>
  <c r="AB69" i="5" s="1"/>
  <c r="AA21" i="5"/>
  <c r="Z21" i="5"/>
  <c r="Z69" i="5" s="1"/>
  <c r="Y21" i="5"/>
  <c r="Y69" i="5" s="1"/>
  <c r="X21" i="5"/>
  <c r="X69" i="5" s="1"/>
  <c r="W21" i="5"/>
  <c r="W69" i="5" s="1"/>
  <c r="V21" i="5"/>
  <c r="V69" i="5" s="1"/>
  <c r="U21" i="5"/>
  <c r="U69" i="5" s="1"/>
  <c r="T21" i="5"/>
  <c r="T69" i="5" s="1"/>
  <c r="S21" i="5"/>
  <c r="S69" i="5" s="1"/>
  <c r="R21" i="5"/>
  <c r="Q21" i="5"/>
  <c r="Q69" i="5" s="1"/>
  <c r="P21" i="5"/>
  <c r="P69" i="5" s="1"/>
  <c r="O21" i="5"/>
  <c r="O69" i="5" s="1"/>
  <c r="N21" i="5"/>
  <c r="M21" i="5"/>
  <c r="M69" i="5" s="1"/>
  <c r="L21" i="5"/>
  <c r="L69" i="5" s="1"/>
  <c r="K21" i="5"/>
  <c r="J21" i="5"/>
  <c r="J69" i="5" s="1"/>
  <c r="I21" i="5"/>
  <c r="I69" i="5" s="1"/>
  <c r="H21" i="5"/>
  <c r="H69" i="5" s="1"/>
  <c r="G21" i="5"/>
  <c r="G69" i="5" s="1"/>
  <c r="F21" i="5"/>
  <c r="F69" i="5" s="1"/>
  <c r="E21" i="5"/>
  <c r="E69" i="5" s="1"/>
  <c r="D21" i="5"/>
  <c r="D69" i="5" s="1"/>
  <c r="C21" i="5"/>
  <c r="C69" i="5" s="1"/>
  <c r="AH15" i="5"/>
  <c r="AH68" i="5" s="1"/>
  <c r="AG15" i="5"/>
  <c r="AG68" i="5" s="1"/>
  <c r="AF15" i="5"/>
  <c r="AF68" i="5" s="1"/>
  <c r="AE15" i="5"/>
  <c r="AE68" i="5" s="1"/>
  <c r="AD15" i="5"/>
  <c r="AD68" i="5" s="1"/>
  <c r="AC15" i="5"/>
  <c r="AC68" i="5" s="1"/>
  <c r="AB15" i="5"/>
  <c r="AB68" i="5" s="1"/>
  <c r="AA15" i="5"/>
  <c r="AA68" i="5" s="1"/>
  <c r="Z15" i="5"/>
  <c r="Z68" i="5" s="1"/>
  <c r="Y15" i="5"/>
  <c r="Y68" i="5" s="1"/>
  <c r="X15" i="5"/>
  <c r="X68" i="5" s="1"/>
  <c r="W15" i="5"/>
  <c r="W68" i="5" s="1"/>
  <c r="V15" i="5"/>
  <c r="V68" i="5" s="1"/>
  <c r="U15" i="5"/>
  <c r="U68" i="5" s="1"/>
  <c r="T15" i="5"/>
  <c r="T68" i="5" s="1"/>
  <c r="S15" i="5"/>
  <c r="S68" i="5" s="1"/>
  <c r="R15" i="5"/>
  <c r="R68" i="5" s="1"/>
  <c r="Q15" i="5"/>
  <c r="Q68" i="5" s="1"/>
  <c r="P15" i="5"/>
  <c r="P68" i="5" s="1"/>
  <c r="O15" i="5"/>
  <c r="N15" i="5"/>
  <c r="N68" i="5" s="1"/>
  <c r="M15" i="5"/>
  <c r="M68" i="5" s="1"/>
  <c r="L15" i="5"/>
  <c r="L68" i="5" s="1"/>
  <c r="K15" i="5"/>
  <c r="K68" i="5" s="1"/>
  <c r="J15" i="5"/>
  <c r="J68" i="5" s="1"/>
  <c r="I15" i="5"/>
  <c r="I68" i="5" s="1"/>
  <c r="H15" i="5"/>
  <c r="H68" i="5" s="1"/>
  <c r="G15" i="5"/>
  <c r="F15" i="5"/>
  <c r="F68" i="5" s="1"/>
  <c r="E15" i="5"/>
  <c r="E68" i="5" s="1"/>
  <c r="D15" i="5"/>
  <c r="D68" i="5" s="1"/>
  <c r="C15" i="5"/>
  <c r="C68" i="5" s="1"/>
  <c r="AG9" i="5"/>
  <c r="AG67" i="5" s="1"/>
  <c r="AF9" i="5"/>
  <c r="AE9" i="5"/>
  <c r="AE67" i="5" s="1"/>
  <c r="AD9" i="5"/>
  <c r="AD67" i="5" s="1"/>
  <c r="AC9" i="5"/>
  <c r="AC67" i="5" s="1"/>
  <c r="AB9" i="5"/>
  <c r="AB67" i="5" s="1"/>
  <c r="AA9" i="5"/>
  <c r="AA67" i="5" s="1"/>
  <c r="Z9" i="5"/>
  <c r="Z67" i="5" s="1"/>
  <c r="Y9" i="5"/>
  <c r="Y67" i="5" s="1"/>
  <c r="X9" i="5"/>
  <c r="X67" i="5" s="1"/>
  <c r="W9" i="5"/>
  <c r="W67" i="5" s="1"/>
  <c r="V9" i="5"/>
  <c r="V67" i="5" s="1"/>
  <c r="U9" i="5"/>
  <c r="U67" i="5" s="1"/>
  <c r="T9" i="5"/>
  <c r="T67" i="5" s="1"/>
  <c r="S9" i="5"/>
  <c r="S67" i="5" s="1"/>
  <c r="R9" i="5"/>
  <c r="R67" i="5" s="1"/>
  <c r="Q9" i="5"/>
  <c r="Q67" i="5" s="1"/>
  <c r="P9" i="5"/>
  <c r="P67" i="5" s="1"/>
  <c r="O9" i="5"/>
  <c r="O67" i="5" s="1"/>
  <c r="N9" i="5"/>
  <c r="M9" i="5"/>
  <c r="M67" i="5" s="1"/>
  <c r="L9" i="5"/>
  <c r="L67" i="5" s="1"/>
  <c r="K9" i="5"/>
  <c r="K67" i="5" s="1"/>
  <c r="J9" i="5"/>
  <c r="J67" i="5" s="1"/>
  <c r="I9" i="5"/>
  <c r="I67" i="5" s="1"/>
  <c r="H9" i="5"/>
  <c r="H67" i="5" s="1"/>
  <c r="G9" i="5"/>
  <c r="G67" i="5" s="1"/>
  <c r="F9" i="5"/>
  <c r="F67" i="5" s="1"/>
  <c r="E9" i="5"/>
  <c r="E67" i="5" s="1"/>
  <c r="D9" i="5"/>
  <c r="D67" i="5" s="1"/>
  <c r="C9" i="5"/>
  <c r="C67" i="5" s="1"/>
  <c r="AH53" i="5" l="1"/>
  <c r="AH73" i="5" s="1"/>
  <c r="R75" i="5"/>
  <c r="C75" i="5"/>
  <c r="K75" i="5"/>
  <c r="AF73" i="5"/>
  <c r="AE75" i="5"/>
  <c r="V75" i="5"/>
  <c r="AF75" i="5"/>
  <c r="F75" i="5"/>
  <c r="AD75" i="5"/>
  <c r="AH9" i="5"/>
  <c r="AH67" i="5" s="1"/>
  <c r="AF67" i="5"/>
  <c r="G75" i="5"/>
  <c r="W75" i="5"/>
  <c r="S75" i="5"/>
  <c r="H75" i="5"/>
  <c r="P75" i="5"/>
  <c r="X75" i="5"/>
  <c r="N75" i="5"/>
  <c r="T75" i="5"/>
  <c r="O75" i="5"/>
  <c r="I75" i="5"/>
  <c r="Q75" i="5"/>
  <c r="Y75" i="5"/>
  <c r="AA75" i="5"/>
  <c r="AB75" i="5"/>
  <c r="Z73" i="5"/>
  <c r="Z75" i="5" s="1"/>
  <c r="D75" i="5"/>
  <c r="L75" i="5"/>
  <c r="AG75" i="5"/>
  <c r="E75" i="5"/>
  <c r="M75" i="5"/>
  <c r="U75" i="5"/>
  <c r="AC75" i="5"/>
  <c r="J75" i="5"/>
  <c r="AH47" i="5"/>
  <c r="AH72" i="5" s="1"/>
  <c r="AH75" i="5" s="1"/>
  <c r="I18" i="4" l="1"/>
  <c r="H18" i="4"/>
  <c r="F18" i="4"/>
  <c r="E18" i="4"/>
  <c r="C18" i="4"/>
  <c r="B18" i="4"/>
  <c r="D18" i="4" s="1"/>
  <c r="G17" i="4"/>
  <c r="J17" i="4" s="1"/>
  <c r="D17" i="4"/>
  <c r="G16" i="4"/>
  <c r="J16" i="4" s="1"/>
  <c r="D16" i="4"/>
  <c r="G15" i="4"/>
  <c r="J15" i="4" s="1"/>
  <c r="D15" i="4"/>
  <c r="G14" i="4"/>
  <c r="J14" i="4" s="1"/>
  <c r="D14" i="4"/>
  <c r="G13" i="4"/>
  <c r="J13" i="4" s="1"/>
  <c r="D13" i="4"/>
  <c r="G12" i="4"/>
  <c r="J12" i="4" s="1"/>
  <c r="D12" i="4"/>
  <c r="G11" i="4"/>
  <c r="J11" i="4" s="1"/>
  <c r="D11" i="4"/>
  <c r="G10" i="4"/>
  <c r="J10" i="4" s="1"/>
  <c r="D10" i="4"/>
  <c r="G9" i="4"/>
  <c r="J9" i="4" s="1"/>
  <c r="D9" i="4"/>
  <c r="G8" i="4"/>
  <c r="D8" i="4"/>
  <c r="H19" i="3"/>
  <c r="G19" i="3"/>
  <c r="F19" i="3"/>
  <c r="E19" i="3"/>
  <c r="D19" i="3"/>
  <c r="I18" i="3"/>
  <c r="I17" i="3"/>
  <c r="I16" i="3"/>
  <c r="I15" i="3"/>
  <c r="I14" i="3"/>
  <c r="I13" i="3"/>
  <c r="I12" i="3"/>
  <c r="I11" i="3"/>
  <c r="G18" i="4" l="1"/>
  <c r="J18" i="4" s="1"/>
  <c r="J8" i="4"/>
  <c r="J19" i="4"/>
  <c r="I19" i="3"/>
  <c r="F40" i="2" l="1"/>
  <c r="E40" i="2"/>
  <c r="D40" i="2"/>
  <c r="C40" i="2"/>
  <c r="G39" i="2"/>
  <c r="G38" i="2"/>
  <c r="G37" i="2"/>
  <c r="G36" i="2"/>
  <c r="G35" i="2"/>
  <c r="G34" i="2"/>
  <c r="G33" i="2"/>
  <c r="G32" i="2"/>
  <c r="F28" i="2"/>
  <c r="E28" i="2"/>
  <c r="D28" i="2"/>
  <c r="C28" i="2"/>
  <c r="G27" i="2"/>
  <c r="G26" i="2"/>
  <c r="G25" i="2"/>
  <c r="G24" i="2"/>
  <c r="G23" i="2"/>
  <c r="G22" i="2"/>
  <c r="G21" i="2"/>
  <c r="G20" i="2"/>
  <c r="G28" i="2" s="1"/>
  <c r="G16" i="2"/>
  <c r="F16" i="2"/>
  <c r="E16" i="2"/>
  <c r="D16" i="2"/>
  <c r="C16" i="2"/>
  <c r="H15" i="2"/>
  <c r="H14" i="2"/>
  <c r="H13" i="2"/>
  <c r="H12" i="2"/>
  <c r="H11" i="2"/>
  <c r="H10" i="2"/>
  <c r="H9" i="2"/>
  <c r="H8" i="2"/>
  <c r="J17" i="1"/>
  <c r="I17" i="1"/>
  <c r="H17" i="1"/>
  <c r="F17" i="1"/>
  <c r="E17" i="1"/>
  <c r="D17" i="1"/>
  <c r="C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K17" i="1" s="1"/>
  <c r="G9" i="1"/>
  <c r="G17" i="1" s="1"/>
  <c r="H16" i="2" l="1"/>
  <c r="G40" i="2"/>
</calcChain>
</file>

<file path=xl/sharedStrings.xml><?xml version="1.0" encoding="utf-8"?>
<sst xmlns="http://schemas.openxmlformats.org/spreadsheetml/2006/main" count="696" uniqueCount="202">
  <si>
    <t>INFORME DE EJECUCIÓN</t>
  </si>
  <si>
    <t xml:space="preserve"> SIEMBRAS DE PLANTAS EN FOMENTO Y RENOVACIÓN DE CAFETALES</t>
  </si>
  <si>
    <t>JULIO,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</si>
  <si>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</si>
  <si>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</si>
  <si>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</si>
  <si>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</si>
  <si>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</si>
  <si>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</si>
  <si>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</si>
  <si>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</si>
  <si>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</si>
  <si>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</si>
  <si>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</si>
  <si>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</si>
  <si>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</si>
  <si>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</si>
  <si>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</si>
  <si>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</si>
  <si>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</si>
  <si>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</si>
  <si>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</si>
  <si>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</si>
  <si>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</si>
  <si>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</si>
  <si>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</si>
  <si>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</si>
  <si>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</si>
  <si>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</si>
  <si>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DIRECCIÓN TÉCNICA</t>
  </si>
  <si>
    <t>DIVISIÓN COSECHA Y POSTCOSECHA DL CAFÉ</t>
  </si>
  <si>
    <t xml:space="preserve">INFORME DE ACTIVIDADES REALIZADAS CORRESPONIENTES AL MES DE JULIO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</si>
  <si>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</si>
  <si>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</si>
  <si>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</si>
  <si>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</si>
  <si>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</si>
  <si>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</si>
  <si>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</si>
  <si>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(Beneficio Húmedo) 1</t>
  </si>
  <si>
    <t>TOTAL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</si>
  <si>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</si>
  <si>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</si>
  <si>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</si>
  <si>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</si>
  <si>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</si>
  <si>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</si>
  <si>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</si>
  <si>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JULIO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</si>
  <si>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</si>
  <si>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</si>
  <si>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</si>
  <si>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JULIO 2024</t>
  </si>
  <si>
    <t>DIRECCIÓN REGIONAL: Central</t>
  </si>
  <si>
    <t>No.</t>
  </si>
  <si>
    <t>OFEC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</si>
  <si>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</si>
  <si>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</si>
  <si>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</si>
  <si>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</si>
  <si>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</si>
  <si>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</si>
  <si>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</si>
  <si>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</si>
  <si>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Reuniones</t>
  </si>
  <si>
    <t>BANÍ</t>
  </si>
  <si>
    <t>OCOA</t>
  </si>
  <si>
    <r>
      <t xml:space="preserve">DIRECCIÓN REGIONAL: </t>
    </r>
    <r>
      <rPr>
        <sz val="11"/>
        <color theme="1"/>
        <rFont val="Arial"/>
        <family val="2"/>
      </rPr>
      <t>Norcentral</t>
    </r>
  </si>
  <si>
    <t>La Vega</t>
  </si>
  <si>
    <t>Bonao</t>
  </si>
  <si>
    <t>DIRECCIÓN REGIONAL:</t>
  </si>
  <si>
    <t>Duarte</t>
  </si>
  <si>
    <t>salcedo</t>
  </si>
  <si>
    <t>DIRECCIÓN REGIONAL: NOROESTE</t>
  </si>
  <si>
    <t>Mao</t>
  </si>
  <si>
    <t>Santiago Rodríguez</t>
  </si>
  <si>
    <t>Dajabón</t>
  </si>
  <si>
    <t>La Sierra</t>
  </si>
  <si>
    <t>Puerto Plata</t>
  </si>
  <si>
    <t>Espaillat</t>
  </si>
  <si>
    <t>Santiago</t>
  </si>
  <si>
    <t>DIRECCIÓN REGIONAL: SUR</t>
  </si>
  <si>
    <t>NEYBA</t>
  </si>
  <si>
    <t>`19</t>
  </si>
  <si>
    <t>VILLA JARAGUA</t>
  </si>
  <si>
    <t>JIMANI</t>
  </si>
  <si>
    <t>PEDERNALES</t>
  </si>
  <si>
    <t>BARAHONA</t>
  </si>
  <si>
    <t>POLO</t>
  </si>
  <si>
    <t>PARAISO</t>
  </si>
  <si>
    <t>LOS CACAOS</t>
  </si>
  <si>
    <t>CAMBITA</t>
  </si>
  <si>
    <t>SAN JUAN</t>
  </si>
  <si>
    <t>PADRE LAS CASAS</t>
  </si>
  <si>
    <t>PERALTA</t>
  </si>
  <si>
    <t>EL CERCADO</t>
  </si>
  <si>
    <t>HONDO VALLE</t>
  </si>
  <si>
    <t>DIVISIÓN DE EXTENSIÓN</t>
  </si>
  <si>
    <t>Informe de las actividades de Capacitación</t>
  </si>
  <si>
    <t>CURSOS</t>
  </si>
  <si>
    <t>TALLERES</t>
  </si>
  <si>
    <t>CHARLAS</t>
  </si>
  <si>
    <t>DIVISION DE VERIFICACION</t>
  </si>
  <si>
    <t>ACTIVIDADES REALIZADAS 2024</t>
  </si>
  <si>
    <t>DETALLE</t>
  </si>
  <si>
    <t>JUL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</si>
  <si>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</si>
  <si>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</si>
  <si>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</si>
  <si>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</si>
  <si>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</si>
  <si>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</si>
  <si>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</si>
  <si>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</si>
  <si>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</si>
  <si>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</si>
  <si>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</si>
  <si>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</si>
  <si>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</si>
  <si>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</si>
  <si>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</si>
  <si>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JULIO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</si>
  <si>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</si>
  <si>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</si>
  <si>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</si>
  <si>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</si>
  <si>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</si>
  <si>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</si>
  <si>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</si>
  <si>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</si>
  <si>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</si>
  <si>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</si>
  <si>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</si>
  <si>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</si>
  <si>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</si>
  <si>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</si>
  <si>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</si>
  <si>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</t>
  </si>
  <si>
    <t>2024  JULIO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</si>
  <si>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</si>
  <si>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</si>
  <si>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</si>
  <si>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</si>
  <si>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</si>
  <si>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</si>
  <si>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</si>
  <si>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NO</t>
  </si>
  <si>
    <t>Departamento de Desarrollo Rural</t>
  </si>
  <si>
    <t>CONSOLIDADO MENSUAL REHABILITACIÓN DE CAMINOS</t>
  </si>
  <si>
    <t>MES : JULIO 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</si>
  <si>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</si>
  <si>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</si>
  <si>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</si>
  <si>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</si>
  <si>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</si>
  <si>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</si>
  <si>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</si>
  <si>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Banilejo - La Colonia</t>
  </si>
  <si>
    <t>La Bocaina</t>
  </si>
  <si>
    <t xml:space="preserve">Blanco </t>
  </si>
  <si>
    <t>Carretero</t>
  </si>
  <si>
    <t>EGEHID</t>
  </si>
  <si>
    <t>La Salvia</t>
  </si>
  <si>
    <t>Comunidad</t>
  </si>
  <si>
    <t>Los Higos</t>
  </si>
  <si>
    <t>AYUNTAMIENTO</t>
  </si>
  <si>
    <t>La Divisoria- La Cabirma</t>
  </si>
  <si>
    <t xml:space="preserve">Ministerio de Agricultura y Obras Publicas </t>
  </si>
  <si>
    <t>Contratista Liceo de Los Cerezos</t>
  </si>
  <si>
    <t>Calaverna</t>
  </si>
  <si>
    <t>vecinal</t>
  </si>
  <si>
    <t>Guanajuma-Janey</t>
  </si>
  <si>
    <t>Carretera pricipal</t>
  </si>
  <si>
    <t>Ministerio de Agricultura</t>
  </si>
  <si>
    <t>Jamamu-Calimetal</t>
  </si>
  <si>
    <t>Camino Carretero</t>
  </si>
  <si>
    <t>Ayuntamiento Municipal Las Placetas</t>
  </si>
  <si>
    <t>Jamamu-Arroyo Caña</t>
  </si>
  <si>
    <t>Las Placetas-Damajagua</t>
  </si>
  <si>
    <t>DGHI</t>
  </si>
  <si>
    <t>Sabaneta</t>
  </si>
  <si>
    <t>Principal</t>
  </si>
  <si>
    <t>Acero Estrella</t>
  </si>
  <si>
    <t>Loma Prieta</t>
  </si>
  <si>
    <t>Mata Grande</t>
  </si>
  <si>
    <t>MOPC</t>
  </si>
  <si>
    <t>Yaroa-Los Sanchez</t>
  </si>
  <si>
    <t>La Cumbre Juan Veras-Pedro Garcia</t>
  </si>
  <si>
    <t>Los Cacaos/Los Guineos/Tamboril</t>
  </si>
  <si>
    <t>Monteada nueva</t>
  </si>
  <si>
    <t>CARRETERA</t>
  </si>
  <si>
    <t>Carretera Los Frios-Cruce las ejas</t>
  </si>
  <si>
    <t>Maguana en Medio-Higuerito</t>
  </si>
  <si>
    <t>El Palmal-Guayuyal</t>
  </si>
  <si>
    <t>La Navaja -El Hoyazo</t>
  </si>
  <si>
    <t>Los Ajies</t>
  </si>
  <si>
    <t>ALCALDÍA</t>
  </si>
  <si>
    <t>RESUMEN  MANEJO INTEGRADO DE PLAGAS.</t>
  </si>
  <si>
    <t xml:space="preserve">Informe Numérico de las Actividades de Extensión </t>
  </si>
  <si>
    <t>% Ejecución</t>
  </si>
  <si>
    <t>qq/ta</t>
  </si>
  <si>
    <t>Productividad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</si>
</sst>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4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64" fontId="6" fillId="0" borderId="4" xfId="1" applyNumberFormat="1" applyFont="1" applyBorder="1"/>
    <xf numFmtId="0" fontId="0" fillId="0" borderId="4" xfId="0" applyBorder="1" applyAlignment="1">
      <alignment horizontal="center"/>
    </xf>
    <xf numFmtId="164" fontId="6" fillId="0" borderId="4" xfId="1" applyNumberFormat="1" applyFont="1" applyFill="1" applyBorder="1"/>
    <xf numFmtId="164" fontId="6" fillId="0" borderId="4" xfId="1" applyNumberFormat="1" applyFont="1" applyBorder="1" applyAlignment="1">
      <alignment vertical="center"/>
    </xf>
    <xf numFmtId="0" fontId="3" fillId="8" borderId="1" xfId="0" applyFont="1" applyFill="1" applyBorder="1" applyAlignment="1">
      <alignment horizontal="left"/>
    </xf>
    <xf numFmtId="164" fontId="4" fillId="9" borderId="4" xfId="1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3" fillId="8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2" fillId="0" borderId="0" xfId="0" applyFont="1"/>
    <xf numFmtId="0" fontId="11" fillId="11" borderId="14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>
      <alignment horizontal="right" vertical="center"/>
    </xf>
    <xf numFmtId="0" fontId="11" fillId="11" borderId="17" xfId="0" applyFont="1" applyFill="1" applyBorder="1" applyAlignment="1">
      <alignment horizontal="center"/>
    </xf>
    <xf numFmtId="0" fontId="12" fillId="0" borderId="17" xfId="0" applyFont="1" applyBorder="1" applyAlignment="1">
      <alignment horizontal="right" vertical="center"/>
    </xf>
    <xf numFmtId="0" fontId="7" fillId="12" borderId="0" xfId="0" applyFont="1" applyFill="1" applyAlignment="1">
      <alignment horizontal="left" vertical="center"/>
    </xf>
    <xf numFmtId="0" fontId="11" fillId="11" borderId="17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left"/>
    </xf>
    <xf numFmtId="0" fontId="11" fillId="11" borderId="33" xfId="0" applyFont="1" applyFill="1" applyBorder="1" applyAlignment="1">
      <alignment horizontal="center"/>
    </xf>
    <xf numFmtId="0" fontId="7" fillId="12" borderId="34" xfId="0" applyFont="1" applyFill="1" applyBorder="1" applyAlignment="1">
      <alignment horizontal="left"/>
    </xf>
    <xf numFmtId="0" fontId="12" fillId="0" borderId="33" xfId="0" applyFont="1" applyBorder="1" applyAlignment="1">
      <alignment horizontal="right"/>
    </xf>
    <xf numFmtId="0" fontId="12" fillId="0" borderId="22" xfId="0" applyFont="1" applyBorder="1" applyAlignment="1">
      <alignment horizontal="right"/>
    </xf>
    <xf numFmtId="0" fontId="12" fillId="0" borderId="34" xfId="0" applyFont="1" applyBorder="1" applyAlignment="1">
      <alignment horizontal="right"/>
    </xf>
    <xf numFmtId="0" fontId="12" fillId="0" borderId="33" xfId="0" applyFont="1" applyBorder="1" applyAlignment="1">
      <alignment horizontal="right" vertical="center"/>
    </xf>
    <xf numFmtId="164" fontId="13" fillId="13" borderId="6" xfId="1" applyNumberFormat="1" applyFont="1" applyFill="1" applyBorder="1" applyAlignment="1">
      <alignment horizontal="center" vertical="center"/>
    </xf>
    <xf numFmtId="164" fontId="13" fillId="13" borderId="35" xfId="1" applyNumberFormat="1" applyFont="1" applyFill="1" applyBorder="1" applyAlignment="1">
      <alignment horizontal="center"/>
    </xf>
    <xf numFmtId="164" fontId="13" fillId="13" borderId="7" xfId="1" applyNumberFormat="1" applyFont="1" applyFill="1" applyBorder="1" applyAlignment="1">
      <alignment horizontal="center"/>
    </xf>
    <xf numFmtId="164" fontId="13" fillId="13" borderId="8" xfId="1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13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left"/>
    </xf>
    <xf numFmtId="0" fontId="17" fillId="8" borderId="37" xfId="0" applyFont="1" applyFill="1" applyBorder="1" applyAlignment="1">
      <alignment horizontal="center" vertical="center" wrapText="1"/>
    </xf>
    <xf numFmtId="0" fontId="18" fillId="16" borderId="38" xfId="0" applyFont="1" applyFill="1" applyBorder="1" applyAlignment="1">
      <alignment horizontal="center" vertical="center" wrapText="1"/>
    </xf>
    <xf numFmtId="0" fontId="2" fillId="12" borderId="4" xfId="0" applyFont="1" applyFill="1" applyBorder="1"/>
    <xf numFmtId="164" fontId="9" fillId="0" borderId="14" xfId="1" applyNumberFormat="1" applyFont="1" applyBorder="1"/>
    <xf numFmtId="4" fontId="9" fillId="0" borderId="39" xfId="0" applyNumberFormat="1" applyFont="1" applyBorder="1"/>
    <xf numFmtId="4" fontId="15" fillId="0" borderId="14" xfId="0" applyNumberFormat="1" applyFont="1" applyBorder="1"/>
    <xf numFmtId="164" fontId="9" fillId="0" borderId="17" xfId="1" applyNumberFormat="1" applyFont="1" applyBorder="1"/>
    <xf numFmtId="4" fontId="9" fillId="0" borderId="3" xfId="0" applyNumberFormat="1" applyFont="1" applyBorder="1"/>
    <xf numFmtId="4" fontId="15" fillId="0" borderId="17" xfId="0" applyNumberFormat="1" applyFont="1" applyBorder="1"/>
    <xf numFmtId="0" fontId="2" fillId="12" borderId="4" xfId="0" applyFont="1" applyFill="1" applyBorder="1" applyAlignment="1">
      <alignment horizontal="left" vertical="center" wrapText="1"/>
    </xf>
    <xf numFmtId="164" fontId="9" fillId="0" borderId="17" xfId="1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 wrapText="1"/>
    </xf>
    <xf numFmtId="0" fontId="2" fillId="12" borderId="4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15" fillId="0" borderId="17" xfId="0" applyNumberFormat="1" applyFont="1" applyBorder="1" applyAlignment="1">
      <alignment vertical="center"/>
    </xf>
    <xf numFmtId="164" fontId="9" fillId="0" borderId="36" xfId="1" applyNumberFormat="1" applyFont="1" applyBorder="1"/>
    <xf numFmtId="4" fontId="9" fillId="0" borderId="41" xfId="0" applyNumberFormat="1" applyFont="1" applyBorder="1"/>
    <xf numFmtId="4" fontId="15" fillId="0" borderId="36" xfId="0" applyNumberFormat="1" applyFont="1" applyBorder="1"/>
    <xf numFmtId="0" fontId="2" fillId="13" borderId="4" xfId="0" applyFont="1" applyFill="1" applyBorder="1"/>
    <xf numFmtId="164" fontId="20" fillId="13" borderId="4" xfId="1" applyNumberFormat="1" applyFont="1" applyFill="1" applyBorder="1"/>
    <xf numFmtId="164" fontId="20" fillId="13" borderId="21" xfId="1" applyNumberFormat="1" applyFont="1" applyFill="1" applyBorder="1"/>
    <xf numFmtId="4" fontId="20" fillId="13" borderId="35" xfId="0" applyNumberFormat="1" applyFont="1" applyFill="1" applyBorder="1"/>
    <xf numFmtId="4" fontId="20" fillId="13" borderId="6" xfId="0" applyNumberFormat="1" applyFont="1" applyFill="1" applyBorder="1"/>
    <xf numFmtId="1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/>
    <xf numFmtId="43" fontId="0" fillId="0" borderId="0" xfId="0" applyNumberFormat="1"/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9" fillId="4" borderId="4" xfId="2" applyFont="1" applyFill="1" applyBorder="1" applyAlignment="1">
      <alignment horizontal="center"/>
    </xf>
    <xf numFmtId="0" fontId="9" fillId="17" borderId="4" xfId="2" applyFont="1" applyFill="1" applyBorder="1" applyAlignment="1">
      <alignment horizontal="center"/>
    </xf>
    <xf numFmtId="0" fontId="9" fillId="18" borderId="4" xfId="2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9" fillId="18" borderId="4" xfId="2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4" xfId="0" applyBorder="1"/>
    <xf numFmtId="0" fontId="15" fillId="12" borderId="4" xfId="2" applyFont="1" applyFill="1" applyBorder="1" applyAlignment="1">
      <alignment horizontal="left"/>
    </xf>
    <xf numFmtId="1" fontId="23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/>
    </xf>
    <xf numFmtId="165" fontId="3" fillId="0" borderId="4" xfId="0" applyNumberFormat="1" applyFont="1" applyBorder="1"/>
    <xf numFmtId="1" fontId="3" fillId="0" borderId="4" xfId="0" applyNumberFormat="1" applyFont="1" applyBorder="1"/>
    <xf numFmtId="165" fontId="3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7" fontId="5" fillId="0" borderId="0" xfId="2" applyNumberFormat="1" applyFont="1" applyAlignment="1">
      <alignment horizontal="left"/>
    </xf>
    <xf numFmtId="0" fontId="12" fillId="0" borderId="0" xfId="0" applyFont="1"/>
    <xf numFmtId="0" fontId="0" fillId="0" borderId="29" xfId="0" applyBorder="1"/>
    <xf numFmtId="165" fontId="11" fillId="0" borderId="4" xfId="3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/>
    <xf numFmtId="165" fontId="24" fillId="0" borderId="4" xfId="3" applyNumberFormat="1" applyFont="1" applyFill="1" applyBorder="1" applyAlignment="1">
      <alignment horizontal="right"/>
    </xf>
    <xf numFmtId="165" fontId="11" fillId="0" borderId="4" xfId="3" applyNumberFormat="1" applyFont="1" applyBorder="1" applyAlignment="1">
      <alignment horizontal="center" vertical="center" wrapText="1"/>
    </xf>
    <xf numFmtId="165" fontId="24" fillId="0" borderId="4" xfId="3" applyNumberFormat="1" applyFont="1" applyBorder="1" applyAlignment="1">
      <alignment horizontal="right"/>
    </xf>
    <xf numFmtId="165" fontId="24" fillId="0" borderId="4" xfId="3" applyNumberFormat="1" applyFont="1" applyFill="1" applyBorder="1" applyAlignment="1">
      <alignment horizontal="center"/>
    </xf>
    <xf numFmtId="165" fontId="24" fillId="19" borderId="4" xfId="3" applyNumberFormat="1" applyFont="1" applyFill="1" applyBorder="1"/>
    <xf numFmtId="165" fontId="24" fillId="19" borderId="4" xfId="3" applyNumberFormat="1" applyFont="1" applyFill="1" applyBorder="1" applyAlignment="1">
      <alignment horizontal="right"/>
    </xf>
    <xf numFmtId="165" fontId="24" fillId="0" borderId="4" xfId="3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20" fillId="0" borderId="29" xfId="0" applyFont="1" applyBorder="1"/>
    <xf numFmtId="165" fontId="10" fillId="0" borderId="4" xfId="4" applyNumberFormat="1" applyFont="1" applyFill="1" applyBorder="1" applyAlignment="1">
      <alignment horizontal="center" vertical="center" wrapText="1"/>
    </xf>
    <xf numFmtId="165" fontId="6" fillId="0" borderId="4" xfId="4" applyNumberFormat="1" applyFont="1" applyFill="1" applyBorder="1"/>
    <xf numFmtId="165" fontId="24" fillId="0" borderId="4" xfId="4" applyNumberFormat="1" applyFont="1" applyFill="1" applyBorder="1" applyAlignment="1">
      <alignment horizontal="right"/>
    </xf>
    <xf numFmtId="165" fontId="11" fillId="0" borderId="4" xfId="4" applyNumberFormat="1" applyFont="1" applyBorder="1" applyAlignment="1">
      <alignment horizontal="center" vertical="center" wrapText="1"/>
    </xf>
    <xf numFmtId="165" fontId="24" fillId="0" borderId="4" xfId="4" applyNumberFormat="1" applyFont="1" applyBorder="1" applyAlignment="1">
      <alignment horizontal="right"/>
    </xf>
    <xf numFmtId="165" fontId="11" fillId="0" borderId="4" xfId="4" applyNumberFormat="1" applyFont="1" applyFill="1" applyBorder="1" applyAlignment="1">
      <alignment horizontal="center" vertical="center" wrapText="1"/>
    </xf>
    <xf numFmtId="165" fontId="24" fillId="0" borderId="4" xfId="4" applyNumberFormat="1" applyFont="1" applyFill="1" applyBorder="1" applyAlignment="1">
      <alignment horizontal="center"/>
    </xf>
    <xf numFmtId="165" fontId="24" fillId="19" borderId="4" xfId="4" applyNumberFormat="1" applyFont="1" applyFill="1" applyBorder="1"/>
    <xf numFmtId="165" fontId="24" fillId="19" borderId="4" xfId="4" applyNumberFormat="1" applyFont="1" applyFill="1" applyBorder="1" applyAlignment="1">
      <alignment horizontal="right"/>
    </xf>
    <xf numFmtId="165" fontId="24" fillId="0" borderId="4" xfId="4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right"/>
    </xf>
    <xf numFmtId="0" fontId="2" fillId="12" borderId="4" xfId="2" applyFont="1" applyFill="1" applyBorder="1" applyAlignment="1">
      <alignment horizontal="left"/>
    </xf>
    <xf numFmtId="0" fontId="15" fillId="12" borderId="4" xfId="2" applyFont="1" applyFill="1" applyBorder="1" applyAlignment="1">
      <alignment horizontal="right"/>
    </xf>
    <xf numFmtId="0" fontId="9" fillId="12" borderId="4" xfId="2" applyFont="1" applyFill="1" applyBorder="1" applyAlignment="1">
      <alignment horizontal="right"/>
    </xf>
    <xf numFmtId="0" fontId="15" fillId="0" borderId="4" xfId="0" applyFont="1" applyBorder="1"/>
    <xf numFmtId="1" fontId="15" fillId="12" borderId="4" xfId="2" applyNumberFormat="1" applyFont="1" applyFill="1" applyBorder="1" applyAlignment="1">
      <alignment horizontal="right"/>
    </xf>
    <xf numFmtId="1" fontId="9" fillId="12" borderId="4" xfId="2" applyNumberFormat="1" applyFont="1" applyFill="1" applyBorder="1" applyAlignment="1">
      <alignment horizontal="right"/>
    </xf>
    <xf numFmtId="0" fontId="3" fillId="12" borderId="4" xfId="2" applyFont="1" applyFill="1" applyBorder="1" applyAlignment="1">
      <alignment horizontal="right"/>
    </xf>
    <xf numFmtId="165" fontId="0" fillId="0" borderId="4" xfId="0" applyNumberFormat="1" applyBorder="1"/>
    <xf numFmtId="165" fontId="3" fillId="0" borderId="0" xfId="0" applyNumberFormat="1" applyFont="1"/>
    <xf numFmtId="165" fontId="3" fillId="0" borderId="2" xfId="0" applyNumberFormat="1" applyFont="1" applyBorder="1"/>
    <xf numFmtId="1" fontId="3" fillId="0" borderId="0" xfId="0" applyNumberFormat="1" applyFont="1"/>
    <xf numFmtId="165" fontId="0" fillId="0" borderId="0" xfId="0" applyNumberFormat="1" applyAlignment="1">
      <alignment horizontal="right"/>
    </xf>
    <xf numFmtId="165" fontId="23" fillId="0" borderId="4" xfId="0" applyNumberFormat="1" applyFont="1" applyBorder="1"/>
    <xf numFmtId="165" fontId="23" fillId="0" borderId="4" xfId="0" applyNumberFormat="1" applyFont="1" applyBorder="1" applyAlignment="1">
      <alignment horizontal="center"/>
    </xf>
    <xf numFmtId="165" fontId="24" fillId="20" borderId="4" xfId="3" applyNumberFormat="1" applyFont="1" applyFill="1" applyBorder="1"/>
    <xf numFmtId="165" fontId="24" fillId="20" borderId="4" xfId="3" applyNumberFormat="1" applyFont="1" applyFill="1" applyBorder="1" applyAlignment="1">
      <alignment horizontal="right"/>
    </xf>
    <xf numFmtId="165" fontId="8" fillId="0" borderId="4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11" fillId="0" borderId="4" xfId="3" applyNumberFormat="1" applyFont="1" applyFill="1" applyBorder="1"/>
    <xf numFmtId="165" fontId="24" fillId="0" borderId="4" xfId="3" applyNumberFormat="1" applyFont="1" applyFill="1" applyBorder="1" applyAlignment="1">
      <alignment horizontal="center" vertical="center" wrapText="1"/>
    </xf>
    <xf numFmtId="165" fontId="24" fillId="0" borderId="4" xfId="3" applyNumberFormat="1" applyFont="1" applyFill="1" applyBorder="1"/>
    <xf numFmtId="165" fontId="25" fillId="0" borderId="4" xfId="0" applyNumberFormat="1" applyFont="1" applyBorder="1"/>
    <xf numFmtId="1" fontId="0" fillId="0" borderId="4" xfId="0" applyNumberFormat="1" applyBorder="1"/>
    <xf numFmtId="0" fontId="22" fillId="2" borderId="4" xfId="0" applyFont="1" applyFill="1" applyBorder="1"/>
    <xf numFmtId="0" fontId="9" fillId="4" borderId="4" xfId="2" applyFont="1" applyFill="1" applyBorder="1" applyAlignment="1">
      <alignment horizontal="center" vertical="center"/>
    </xf>
    <xf numFmtId="0" fontId="9" fillId="17" borderId="4" xfId="2" applyFont="1" applyFill="1" applyBorder="1" applyAlignment="1">
      <alignment horizontal="center" vertical="center"/>
    </xf>
    <xf numFmtId="0" fontId="9" fillId="18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9" fillId="18" borderId="4" xfId="2" applyFont="1" applyFill="1" applyBorder="1" applyAlignment="1">
      <alignment vertical="center"/>
    </xf>
    <xf numFmtId="164" fontId="24" fillId="0" borderId="4" xfId="4" applyNumberFormat="1" applyFont="1" applyFill="1" applyBorder="1" applyAlignment="1">
      <alignment horizontal="right"/>
    </xf>
    <xf numFmtId="0" fontId="15" fillId="0" borderId="4" xfId="2" applyFont="1" applyBorder="1" applyAlignment="1">
      <alignment horizontal="left"/>
    </xf>
    <xf numFmtId="164" fontId="3" fillId="0" borderId="4" xfId="4" applyNumberFormat="1" applyFont="1" applyBorder="1"/>
    <xf numFmtId="17" fontId="3" fillId="0" borderId="0" xfId="0" applyNumberFormat="1" applyFont="1"/>
    <xf numFmtId="0" fontId="9" fillId="18" borderId="4" xfId="0" applyFont="1" applyFill="1" applyBorder="1"/>
    <xf numFmtId="0" fontId="9" fillId="0" borderId="4" xfId="0" applyFont="1" applyBorder="1"/>
    <xf numFmtId="0" fontId="15" fillId="4" borderId="4" xfId="0" applyFont="1" applyFill="1" applyBorder="1"/>
    <xf numFmtId="0" fontId="15" fillId="21" borderId="4" xfId="0" applyFont="1" applyFill="1" applyBorder="1"/>
    <xf numFmtId="0" fontId="15" fillId="18" borderId="4" xfId="0" applyFont="1" applyFill="1" applyBorder="1"/>
    <xf numFmtId="0" fontId="15" fillId="0" borderId="0" xfId="0" applyFont="1"/>
    <xf numFmtId="0" fontId="15" fillId="12" borderId="4" xfId="1" applyNumberFormat="1" applyFont="1" applyFill="1" applyBorder="1" applyAlignment="1">
      <alignment horizontal="right" wrapText="1"/>
    </xf>
    <xf numFmtId="0" fontId="26" fillId="12" borderId="4" xfId="1" applyNumberFormat="1" applyFont="1" applyFill="1" applyBorder="1" applyAlignment="1">
      <alignment horizontal="right"/>
    </xf>
    <xf numFmtId="0" fontId="26" fillId="12" borderId="1" xfId="0" applyFont="1" applyFill="1" applyBorder="1"/>
    <xf numFmtId="164" fontId="15" fillId="12" borderId="4" xfId="1" applyNumberFormat="1" applyFont="1" applyFill="1" applyBorder="1" applyAlignment="1">
      <alignment horizontal="right" vertical="top"/>
    </xf>
    <xf numFmtId="1" fontId="15" fillId="12" borderId="4" xfId="1" applyNumberFormat="1" applyFont="1" applyFill="1" applyBorder="1" applyAlignment="1">
      <alignment horizontal="right" vertical="top"/>
    </xf>
    <xf numFmtId="0" fontId="15" fillId="12" borderId="4" xfId="1" applyNumberFormat="1" applyFont="1" applyFill="1" applyBorder="1" applyAlignment="1">
      <alignment horizontal="right" vertical="top"/>
    </xf>
    <xf numFmtId="1" fontId="15" fillId="12" borderId="4" xfId="1" applyNumberFormat="1" applyFont="1" applyFill="1" applyBorder="1" applyAlignment="1">
      <alignment horizontal="right"/>
    </xf>
    <xf numFmtId="1" fontId="15" fillId="12" borderId="4" xfId="0" applyNumberFormat="1" applyFont="1" applyFill="1" applyBorder="1" applyAlignment="1">
      <alignment horizontal="right"/>
    </xf>
    <xf numFmtId="1" fontId="15" fillId="12" borderId="4" xfId="1" applyNumberFormat="1" applyFont="1" applyFill="1" applyBorder="1" applyAlignment="1">
      <alignment horizontal="right" wrapText="1"/>
    </xf>
    <xf numFmtId="1" fontId="26" fillId="12" borderId="4" xfId="1" applyNumberFormat="1" applyFont="1" applyFill="1" applyBorder="1" applyAlignment="1">
      <alignment horizontal="right"/>
    </xf>
    <xf numFmtId="165" fontId="15" fillId="12" borderId="4" xfId="0" applyNumberFormat="1" applyFont="1" applyFill="1" applyBorder="1" applyAlignment="1">
      <alignment horizontal="right" vertical="top"/>
    </xf>
    <xf numFmtId="164" fontId="15" fillId="12" borderId="4" xfId="1" applyNumberFormat="1" applyFont="1" applyFill="1" applyBorder="1" applyAlignment="1">
      <alignment horizontal="right"/>
    </xf>
    <xf numFmtId="0" fontId="15" fillId="12" borderId="4" xfId="1" applyNumberFormat="1" applyFont="1" applyFill="1" applyBorder="1" applyAlignment="1">
      <alignment horizontal="right"/>
    </xf>
    <xf numFmtId="164" fontId="26" fillId="12" borderId="4" xfId="1" applyNumberFormat="1" applyFont="1" applyFill="1" applyBorder="1" applyAlignment="1">
      <alignment horizontal="right"/>
    </xf>
    <xf numFmtId="0" fontId="20" fillId="22" borderId="4" xfId="0" applyFont="1" applyFill="1" applyBorder="1"/>
    <xf numFmtId="1" fontId="27" fillId="22" borderId="4" xfId="0" applyNumberFormat="1" applyFont="1" applyFill="1" applyBorder="1"/>
    <xf numFmtId="0" fontId="20" fillId="0" borderId="0" xfId="0" applyFont="1"/>
    <xf numFmtId="0" fontId="2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4" fontId="0" fillId="0" borderId="4" xfId="0" applyNumberFormat="1" applyBorder="1"/>
    <xf numFmtId="43" fontId="0" fillId="0" borderId="4" xfId="0" applyNumberFormat="1" applyBorder="1"/>
    <xf numFmtId="17" fontId="0" fillId="0" borderId="4" xfId="0" applyNumberForma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7" fontId="20" fillId="0" borderId="0" xfId="0" applyNumberFormat="1" applyFont="1"/>
    <xf numFmtId="0" fontId="8" fillId="0" borderId="9" xfId="0" applyFont="1" applyBorder="1"/>
    <xf numFmtId="0" fontId="28" fillId="23" borderId="4" xfId="0" applyFont="1" applyFill="1" applyBorder="1"/>
    <xf numFmtId="0" fontId="25" fillId="0" borderId="4" xfId="0" applyFont="1" applyBorder="1" applyAlignment="1">
      <alignment horizontal="center" vertical="center" wrapText="1"/>
    </xf>
    <xf numFmtId="0" fontId="29" fillId="24" borderId="4" xfId="2" applyFont="1" applyFill="1" applyBorder="1" applyAlignment="1">
      <alignment horizontal="center" vertical="center"/>
    </xf>
    <xf numFmtId="0" fontId="29" fillId="25" borderId="4" xfId="2" applyFont="1" applyFill="1" applyBorder="1" applyAlignment="1">
      <alignment horizontal="center" vertical="center"/>
    </xf>
    <xf numFmtId="0" fontId="29" fillId="26" borderId="4" xfId="2" applyFont="1" applyFill="1" applyBorder="1" applyAlignment="1">
      <alignment horizontal="center" vertical="center"/>
    </xf>
    <xf numFmtId="0" fontId="30" fillId="20" borderId="4" xfId="2" applyFont="1" applyFill="1" applyBorder="1" applyAlignment="1">
      <alignment horizontal="left"/>
    </xf>
    <xf numFmtId="164" fontId="24" fillId="0" borderId="4" xfId="4" applyNumberFormat="1" applyFont="1" applyFill="1" applyBorder="1" applyAlignment="1">
      <alignment horizontal="center"/>
    </xf>
    <xf numFmtId="0" fontId="30" fillId="0" borderId="4" xfId="2" applyFont="1" applyBorder="1" applyAlignment="1">
      <alignment horizontal="left"/>
    </xf>
    <xf numFmtId="164" fontId="31" fillId="0" borderId="4" xfId="4" applyNumberFormat="1" applyFont="1" applyFill="1" applyBorder="1" applyAlignment="1">
      <alignment horizontal="right"/>
    </xf>
    <xf numFmtId="0" fontId="32" fillId="27" borderId="4" xfId="0" applyFont="1" applyFill="1" applyBorder="1"/>
    <xf numFmtId="164" fontId="28" fillId="27" borderId="4" xfId="4" applyNumberFormat="1" applyFont="1" applyFill="1" applyBorder="1" applyAlignment="1">
      <alignment horizontal="right"/>
    </xf>
    <xf numFmtId="164" fontId="29" fillId="27" borderId="4" xfId="4" applyNumberFormat="1" applyFont="1" applyFill="1" applyBorder="1"/>
    <xf numFmtId="164" fontId="32" fillId="0" borderId="4" xfId="4" applyNumberFormat="1" applyFont="1" applyFill="1" applyBorder="1"/>
    <xf numFmtId="0" fontId="0" fillId="0" borderId="21" xfId="0" applyBorder="1"/>
    <xf numFmtId="0" fontId="0" fillId="0" borderId="42" xfId="0" applyBorder="1"/>
    <xf numFmtId="0" fontId="10" fillId="28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2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4" fillId="12" borderId="4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vertical="center"/>
    </xf>
    <xf numFmtId="0" fontId="34" fillId="28" borderId="4" xfId="0" applyFont="1" applyFill="1" applyBorder="1" applyAlignment="1">
      <alignment horizontal="center" vertical="center"/>
    </xf>
    <xf numFmtId="0" fontId="6" fillId="28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12" borderId="4" xfId="0" applyFont="1" applyFill="1" applyBorder="1" applyAlignment="1">
      <alignment horizontal="center" vertical="center" wrapText="1"/>
    </xf>
    <xf numFmtId="0" fontId="34" fillId="28" borderId="4" xfId="0" applyFont="1" applyFill="1" applyBorder="1" applyAlignment="1">
      <alignment horizontal="center" vertical="center" wrapText="1"/>
    </xf>
    <xf numFmtId="0" fontId="24" fillId="0" borderId="4" xfId="5" applyFont="1" applyBorder="1" applyAlignment="1">
      <alignment horizontal="center" vertical="center"/>
    </xf>
    <xf numFmtId="0" fontId="24" fillId="12" borderId="4" xfId="5" applyFont="1" applyFill="1" applyBorder="1" applyAlignment="1">
      <alignment horizontal="center" vertical="center"/>
    </xf>
    <xf numFmtId="0" fontId="24" fillId="0" borderId="4" xfId="5" applyFont="1" applyBorder="1" applyAlignment="1">
      <alignment horizontal="center" vertical="center" wrapText="1"/>
    </xf>
    <xf numFmtId="0" fontId="24" fillId="28" borderId="4" xfId="5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shrinkToFit="1"/>
    </xf>
    <xf numFmtId="0" fontId="24" fillId="28" borderId="4" xfId="0" applyFont="1" applyFill="1" applyBorder="1" applyAlignment="1">
      <alignment horizontal="center" vertical="center"/>
    </xf>
    <xf numFmtId="0" fontId="24" fillId="28" borderId="4" xfId="0" applyFont="1" applyFill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wrapText="1"/>
    </xf>
    <xf numFmtId="0" fontId="14" fillId="29" borderId="4" xfId="0" applyFont="1" applyFill="1" applyBorder="1"/>
    <xf numFmtId="0" fontId="35" fillId="29" borderId="4" xfId="0" applyFont="1" applyFill="1" applyBorder="1" applyAlignment="1">
      <alignment horizontal="left"/>
    </xf>
    <xf numFmtId="0" fontId="36" fillId="29" borderId="4" xfId="1" applyNumberFormat="1" applyFont="1" applyFill="1" applyBorder="1" applyAlignment="1">
      <alignment horizontal="center" vertical="center"/>
    </xf>
    <xf numFmtId="0" fontId="37" fillId="29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12" borderId="4" xfId="0" applyFont="1" applyFill="1" applyBorder="1" applyAlignment="1">
      <alignment horizontal="right" vertical="center"/>
    </xf>
    <xf numFmtId="0" fontId="34" fillId="28" borderId="4" xfId="0" applyFont="1" applyFill="1" applyBorder="1" applyAlignment="1">
      <alignment horizontal="right" vertical="center"/>
    </xf>
    <xf numFmtId="0" fontId="24" fillId="12" borderId="4" xfId="0" applyFont="1" applyFill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0" fontId="34" fillId="12" borderId="4" xfId="0" applyFont="1" applyFill="1" applyBorder="1" applyAlignment="1">
      <alignment horizontal="right" vertical="center" wrapText="1"/>
    </xf>
    <xf numFmtId="0" fontId="34" fillId="28" borderId="4" xfId="0" applyFont="1" applyFill="1" applyBorder="1" applyAlignment="1">
      <alignment horizontal="right" vertical="center" wrapText="1"/>
    </xf>
    <xf numFmtId="0" fontId="24" fillId="0" borderId="4" xfId="5" applyFont="1" applyBorder="1" applyAlignment="1">
      <alignment horizontal="right" vertical="center"/>
    </xf>
    <xf numFmtId="0" fontId="24" fillId="28" borderId="4" xfId="5" applyFont="1" applyFill="1" applyBorder="1" applyAlignment="1">
      <alignment horizontal="right" vertical="center"/>
    </xf>
    <xf numFmtId="0" fontId="24" fillId="12" borderId="4" xfId="0" applyFont="1" applyFill="1" applyBorder="1" applyAlignment="1">
      <alignment horizontal="right" vertical="center"/>
    </xf>
    <xf numFmtId="0" fontId="24" fillId="28" borderId="4" xfId="0" applyFont="1" applyFill="1" applyBorder="1" applyAlignment="1">
      <alignment horizontal="right" vertical="center"/>
    </xf>
    <xf numFmtId="0" fontId="6" fillId="28" borderId="4" xfId="0" applyFont="1" applyFill="1" applyBorder="1" applyAlignment="1">
      <alignment horizontal="right" vertical="center"/>
    </xf>
    <xf numFmtId="0" fontId="37" fillId="29" borderId="4" xfId="1" applyNumberFormat="1" applyFont="1" applyFill="1" applyBorder="1" applyAlignment="1">
      <alignment horizontal="right" vertical="center"/>
    </xf>
    <xf numFmtId="164" fontId="24" fillId="0" borderId="4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12" borderId="4" xfId="1" applyNumberFormat="1" applyFont="1" applyFill="1" applyBorder="1" applyAlignment="1">
      <alignment horizontal="right" vertical="center"/>
    </xf>
    <xf numFmtId="164" fontId="6" fillId="28" borderId="4" xfId="1" applyNumberFormat="1" applyFont="1" applyFill="1" applyBorder="1" applyAlignment="1">
      <alignment horizontal="right" vertical="center"/>
    </xf>
    <xf numFmtId="164" fontId="24" fillId="12" borderId="5" xfId="1" applyNumberFormat="1" applyFont="1" applyFill="1" applyBorder="1" applyAlignment="1">
      <alignment horizontal="right" vertical="center" wrapText="1"/>
    </xf>
    <xf numFmtId="164" fontId="34" fillId="12" borderId="4" xfId="1" applyNumberFormat="1" applyFont="1" applyFill="1" applyBorder="1" applyAlignment="1">
      <alignment horizontal="right" vertical="center" wrapText="1"/>
    </xf>
    <xf numFmtId="164" fontId="34" fillId="28" borderId="4" xfId="1" applyNumberFormat="1" applyFont="1" applyFill="1" applyBorder="1" applyAlignment="1">
      <alignment horizontal="right" vertical="center" wrapText="1"/>
    </xf>
    <xf numFmtId="164" fontId="24" fillId="12" borderId="4" xfId="1" applyNumberFormat="1" applyFont="1" applyFill="1" applyBorder="1" applyAlignment="1">
      <alignment horizontal="right" vertical="center"/>
    </xf>
    <xf numFmtId="164" fontId="24" fillId="28" borderId="4" xfId="1" applyNumberFormat="1" applyFont="1" applyFill="1" applyBorder="1" applyAlignment="1">
      <alignment horizontal="right" vertical="center"/>
    </xf>
    <xf numFmtId="164" fontId="37" fillId="29" borderId="4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28" borderId="4" xfId="0" applyFont="1" applyFill="1" applyBorder="1" applyAlignment="1">
      <alignment horizontal="left" vertical="center"/>
    </xf>
    <xf numFmtId="0" fontId="24" fillId="12" borderId="4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  <xf numFmtId="0" fontId="34" fillId="12" borderId="4" xfId="0" applyFont="1" applyFill="1" applyBorder="1" applyAlignment="1">
      <alignment horizontal="left" vertical="center"/>
    </xf>
    <xf numFmtId="0" fontId="34" fillId="19" borderId="4" xfId="0" applyFont="1" applyFill="1" applyBorder="1" applyAlignment="1">
      <alignment horizontal="left" vertical="center" wrapText="1"/>
    </xf>
    <xf numFmtId="0" fontId="34" fillId="12" borderId="4" xfId="0" applyFont="1" applyFill="1" applyBorder="1" applyAlignment="1">
      <alignment horizontal="left" vertical="center" wrapText="1"/>
    </xf>
    <xf numFmtId="0" fontId="34" fillId="28" borderId="4" xfId="0" applyFont="1" applyFill="1" applyBorder="1" applyAlignment="1">
      <alignment horizontal="left" vertical="center" wrapText="1"/>
    </xf>
    <xf numFmtId="0" fontId="24" fillId="0" borderId="4" xfId="5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4" fillId="28" borderId="4" xfId="5" applyFont="1" applyFill="1" applyBorder="1" applyAlignment="1">
      <alignment horizontal="left" vertical="center"/>
    </xf>
    <xf numFmtId="0" fontId="6" fillId="28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36" fillId="29" borderId="4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24" fillId="0" borderId="4" xfId="5" applyFont="1" applyBorder="1" applyAlignment="1">
      <alignment horizontal="left" vertical="center" wrapText="1"/>
    </xf>
    <xf numFmtId="0" fontId="24" fillId="28" borderId="4" xfId="0" applyFont="1" applyFill="1" applyBorder="1" applyAlignment="1">
      <alignment horizontal="left" vertical="center"/>
    </xf>
    <xf numFmtId="0" fontId="37" fillId="29" borderId="4" xfId="1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9" borderId="4" xfId="1" applyNumberFormat="1" applyFont="1" applyFill="1" applyBorder="1" applyAlignment="1">
      <alignment horizontal="right"/>
    </xf>
    <xf numFmtId="164" fontId="4" fillId="9" borderId="5" xfId="1" applyNumberFormat="1" applyFont="1" applyFill="1" applyBorder="1" applyAlignment="1">
      <alignment horizontal="right"/>
    </xf>
    <xf numFmtId="164" fontId="8" fillId="0" borderId="10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3" fillId="10" borderId="4" xfId="1" applyNumberFormat="1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3" fillId="10" borderId="18" xfId="1" applyNumberFormat="1" applyFont="1" applyFill="1" applyBorder="1" applyAlignment="1">
      <alignment horizontal="center"/>
    </xf>
    <xf numFmtId="164" fontId="3" fillId="10" borderId="2" xfId="1" applyNumberFormat="1" applyFont="1" applyFill="1" applyBorder="1" applyAlignment="1">
      <alignment horizontal="center"/>
    </xf>
    <xf numFmtId="164" fontId="3" fillId="10" borderId="19" xfId="1" applyNumberFormat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43" fontId="2" fillId="10" borderId="11" xfId="1" applyFont="1" applyFill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4" fillId="0" borderId="27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3" fillId="10" borderId="19" xfId="1" applyNumberFormat="1" applyFont="1" applyFill="1" applyBorder="1" applyAlignment="1">
      <alignment horizontal="center"/>
    </xf>
    <xf numFmtId="164" fontId="3" fillId="10" borderId="20" xfId="1" applyNumberFormat="1" applyFont="1" applyFill="1" applyBorder="1" applyAlignment="1">
      <alignment horizontal="center"/>
    </xf>
    <xf numFmtId="164" fontId="3" fillId="10" borderId="30" xfId="1" applyNumberFormat="1" applyFont="1" applyFill="1" applyBorder="1" applyAlignment="1">
      <alignment horizontal="center"/>
    </xf>
    <xf numFmtId="164" fontId="3" fillId="10" borderId="31" xfId="1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13" borderId="6" xfId="0" applyFont="1" applyFill="1" applyBorder="1" applyAlignment="1">
      <alignment horizontal="right"/>
    </xf>
    <xf numFmtId="0" fontId="7" fillId="13" borderId="8" xfId="0" applyFont="1" applyFill="1" applyBorder="1" applyAlignment="1">
      <alignment horizontal="right"/>
    </xf>
    <xf numFmtId="0" fontId="9" fillId="14" borderId="6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 wrapText="1"/>
    </xf>
    <xf numFmtId="0" fontId="2" fillId="0" borderId="29" xfId="0" applyFont="1" applyBorder="1"/>
    <xf numFmtId="17" fontId="5" fillId="0" borderId="29" xfId="2" applyNumberFormat="1" applyFont="1" applyBorder="1" applyAlignment="1">
      <alignment horizontal="left"/>
    </xf>
    <xf numFmtId="0" fontId="12" fillId="0" borderId="29" xfId="0" applyFont="1" applyBorder="1"/>
    <xf numFmtId="0" fontId="20" fillId="0" borderId="29" xfId="0" applyFont="1" applyBorder="1"/>
    <xf numFmtId="0" fontId="0" fillId="0" borderId="2" xfId="0" applyBorder="1"/>
    <xf numFmtId="0" fontId="35" fillId="0" borderId="0" xfId="0" applyFont="1" applyAlignment="1">
      <alignment horizontal="center"/>
    </xf>
    <xf numFmtId="0" fontId="20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3" fillId="29" borderId="0" xfId="0" applyFont="1" applyFill="1" applyAlignment="1">
      <alignment horizontal="center"/>
    </xf>
    <xf numFmtId="0" fontId="9" fillId="29" borderId="1" xfId="0" applyFont="1" applyFill="1" applyBorder="1" applyAlignment="1">
      <alignment horizontal="center"/>
    </xf>
    <xf numFmtId="0" fontId="9" fillId="29" borderId="2" xfId="0" applyFont="1" applyFill="1" applyBorder="1" applyAlignment="1">
      <alignment horizontal="center"/>
    </xf>
    <xf numFmtId="0" fontId="9" fillId="29" borderId="3" xfId="0" applyFont="1" applyFill="1" applyBorder="1" applyAlignment="1">
      <alignment horizontal="center"/>
    </xf>
    <xf numFmtId="0" fontId="9" fillId="29" borderId="29" xfId="0" applyFont="1" applyFill="1" applyBorder="1" applyAlignment="1">
      <alignment horizontal="center"/>
    </xf>
    <xf numFmtId="0" fontId="9" fillId="29" borderId="42" xfId="0" applyFont="1" applyFill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" fontId="9" fillId="0" borderId="27" xfId="0" applyNumberFormat="1" applyFont="1" applyBorder="1"/>
    <xf numFmtId="4" fontId="9" fillId="0" borderId="28" xfId="0" applyNumberFormat="1" applyFont="1" applyBorder="1"/>
    <xf numFmtId="4" fontId="9" fillId="0" borderId="28" xfId="0" applyNumberFormat="1" applyFont="1" applyBorder="1" applyAlignment="1">
      <alignment vertical="center"/>
    </xf>
    <xf numFmtId="4" fontId="9" fillId="0" borderId="40" xfId="0" applyNumberFormat="1" applyFont="1" applyBorder="1"/>
    <xf numFmtId="0" fontId="18" fillId="16" borderId="24" xfId="0" applyFont="1" applyFill="1" applyBorder="1" applyAlignment="1">
      <alignment horizontal="center" wrapText="1"/>
    </xf>
    <xf numFmtId="43" fontId="9" fillId="0" borderId="14" xfId="1" applyFont="1" applyBorder="1"/>
    <xf numFmtId="43" fontId="9" fillId="0" borderId="17" xfId="1" applyFont="1" applyBorder="1"/>
    <xf numFmtId="0" fontId="18" fillId="30" borderId="35" xfId="0" applyFont="1" applyFill="1" applyBorder="1" applyAlignment="1">
      <alignment horizontal="center" vertical="center" wrapText="1"/>
    </xf>
    <xf numFmtId="43" fontId="9" fillId="30" borderId="33" xfId="1" applyFont="1" applyFill="1" applyBorder="1"/>
    <xf numFmtId="0" fontId="9" fillId="14" borderId="19" xfId="0" applyFont="1" applyFill="1" applyBorder="1" applyAlignment="1">
      <alignment horizontal="center"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164" fontId="15" fillId="0" borderId="4" xfId="1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164" fontId="15" fillId="0" borderId="4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5" fillId="0" borderId="4" xfId="1" applyNumberFormat="1" applyFont="1" applyFill="1" applyBorder="1"/>
    <xf numFmtId="164" fontId="38" fillId="0" borderId="4" xfId="1" applyNumberFormat="1" applyFont="1" applyBorder="1" applyAlignment="1">
      <alignment horizontal="right"/>
    </xf>
    <xf numFmtId="164" fontId="38" fillId="0" borderId="1" xfId="1" applyNumberFormat="1" applyFont="1" applyBorder="1" applyAlignment="1">
      <alignment horizontal="right"/>
    </xf>
    <xf numFmtId="4" fontId="15" fillId="0" borderId="27" xfId="0" applyNumberFormat="1" applyFont="1" applyBorder="1" applyAlignment="1">
      <alignment horizontal="right" vertical="center"/>
    </xf>
    <xf numFmtId="4" fontId="15" fillId="0" borderId="28" xfId="0" applyNumberFormat="1" applyFont="1" applyBorder="1" applyAlignment="1">
      <alignment horizontal="right" vertical="center"/>
    </xf>
    <xf numFmtId="4" fontId="15" fillId="0" borderId="17" xfId="0" applyNumberFormat="1" applyFont="1" applyBorder="1" applyAlignment="1">
      <alignment horizontal="right" vertical="center" wrapText="1"/>
    </xf>
    <xf numFmtId="4" fontId="15" fillId="0" borderId="17" xfId="0" applyNumberFormat="1" applyFont="1" applyBorder="1" applyAlignment="1">
      <alignment vertical="center" wrapText="1"/>
    </xf>
    <xf numFmtId="4" fontId="15" fillId="0" borderId="40" xfId="0" applyNumberFormat="1" applyFont="1" applyBorder="1" applyAlignment="1">
      <alignment horizontal="right" vertical="center"/>
    </xf>
    <xf numFmtId="4" fontId="20" fillId="13" borderId="0" xfId="0" applyNumberFormat="1" applyFont="1" applyFill="1" applyBorder="1"/>
    <xf numFmtId="4" fontId="9" fillId="30" borderId="4" xfId="0" applyNumberFormat="1" applyFont="1" applyFill="1" applyBorder="1"/>
    <xf numFmtId="43" fontId="9" fillId="30" borderId="4" xfId="0" applyNumberFormat="1" applyFont="1" applyFill="1" applyBorder="1"/>
    <xf numFmtId="0" fontId="9" fillId="30" borderId="4" xfId="0" applyFont="1" applyFill="1" applyBorder="1"/>
  </cellXfs>
  <cellStyles count="6">
    <cellStyle name="Millares" xfId="1" builtinId="3"/>
    <cellStyle name="Millares 2" xfId="3" xr:uid="{C5EBD178-B7EF-4813-B166-6B128EAEB690}"/>
    <cellStyle name="Millares 5" xfId="4" xr:uid="{737CECA0-B78B-43AB-85C9-8204DB1DFBF7}"/>
    <cellStyle name="Normal" xfId="0" builtinId="0"/>
    <cellStyle name="Normal 2" xfId="5" xr:uid="{B1A697A0-8894-4284-8FED-27E6CF45CDDF}"/>
    <cellStyle name="Normal 5 2" xfId="2" xr:uid="{875AA095-A5B3-434C-8F8D-D85C3EEEC2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1059876</xdr:colOff>
      <xdr:row>0</xdr:row>
      <xdr:rowOff>256305</xdr:rowOff>
    </xdr:from>
    <xdr:to>
      <xdr:col>7</xdr:col>
      <xdr:colOff>327184</xdr:colOff>
      <xdr:row>1</xdr:row>
      <xdr:rowOff>88974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94ED0-FDF4-4E39-ADD6-8874C07A27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058" y="256305"/>
          <a:ext cx="2779435" cy="49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1108368</xdr:colOff>
      <xdr:row>0</xdr:row>
      <xdr:rowOff>110832</xdr:rowOff>
    </xdr:from>
    <xdr:to>
      <xdr:col>5</xdr:col>
      <xdr:colOff>167857</xdr:colOff>
      <xdr:row>0</xdr:row>
      <xdr:rowOff>601592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C94D8F-7BC2-4030-A620-D4E04607D8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4" y="110832"/>
          <a:ext cx="2779435" cy="49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324900</xdr:colOff>
      <xdr:row>0</xdr:row>
      <xdr:rowOff>114300</xdr:rowOff>
    </xdr:from>
    <xdr:to>
      <xdr:col>5</xdr:col>
      <xdr:colOff>7697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98248-1A51-4A9A-99FF-748CF64AD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560" y="114300"/>
          <a:ext cx="2779435" cy="490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99060</xdr:rowOff>
    </xdr:from>
    <xdr:to>
      <xdr:col>5</xdr:col>
      <xdr:colOff>998220</xdr:colOff>
      <xdr:row>3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41D635-4CD3-47EE-833D-E69B87C324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99060"/>
          <a:ext cx="2720340" cy="480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99060</xdr:colOff>
      <xdr:row>62</xdr:row>
      <xdr:rowOff>281940</xdr:rowOff>
    </xdr:from>
    <xdr:to>
      <xdr:col>19</xdr:col>
      <xdr:colOff>174088</xdr:colOff>
      <xdr:row>62</xdr:row>
      <xdr:rowOff>670560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B78B8D-634A-4B03-9D7E-4FA88C1A87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520" y="13670280"/>
          <a:ext cx="2917288" cy="388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178340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E8F93-695D-418C-B4F2-5B6CED0D90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0</xdr:row>
      <xdr:rowOff>419100</xdr:rowOff>
    </xdr:from>
    <xdr:to>
      <xdr:col>1</xdr:col>
      <xdr:colOff>2939455</xdr:colOff>
      <xdr:row>1</xdr:row>
      <xdr:rowOff>18320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BCD384-6E44-4253-B96E-CAF5416F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41910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DAEA8B8-0CE2-49ED-A0F9-6987F6B342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E7FB53D-38F4-45BE-9F14-2BCC2A666ED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B60D3F4-E08D-4A22-854F-83EC73CF91AE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BB895966-92F0-43AC-A1DD-C5A4BA288A84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20720EF-FCDC-461C-A3C8-D64920426BA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178A418-4BB8-4706-8696-70CC933726E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012F162-C575-4900-8124-CD21817EB63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2842CB50-3D27-4286-A5F1-43D9EF95452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3F0F2DC-9185-4B71-9EF3-1DD378D9874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259B884-4325-4B37-81EA-D1E2C578F6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A37893E-5A94-42DB-B91B-9D2CE7063E6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370BA821-DD23-42E6-8468-40366AF566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AA410BD8-4C21-4D9E-A08C-7740059919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C798D4A6-0C92-4563-8800-08DEE377FE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35C7C3BB-51D0-4175-8CCC-2F72EF53F51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577B6C55-1EB9-4EF5-BD2B-3B09CCF591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7BF5E199-226A-44BA-8A4F-9A5D298694D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31DEF040-E351-43FC-9748-FA8062DBD9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96AFF98-5324-40F2-91B6-37E922FCFF4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A0837FA0-D8A0-47D3-8998-6A36D1BAE7D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5CEE0CB-1FE4-4BBD-AF8D-F9862241E55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59A93E12-E865-4147-9147-EB75435E49D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8F58EE5-AC29-47E2-AE34-0E8248F604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20BB7688-EAB6-424E-92F6-89DA0977FD4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E063A84A-88C6-4217-86EE-2347B1B76D8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4E2C4402-5CE3-4420-94FA-9674B7ECE68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F36A0572-52FC-43D9-85F5-D6FAAB87ACF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5471D50-4CB4-4A8D-BC63-F8410CC0BFF6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E740AC1C-B83C-43DF-8090-7FE9BC8FF9F0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74EF9F17-1B97-4F33-9845-E2A1488E9EE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F2AA0C3-383C-4D68-823D-EDC4216522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E621AF9E-D8EE-4BE8-AF46-F679D187C1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1009175D-1E5B-411E-9E09-1462103A367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874B50B3-43FF-44D9-9F2A-A8EE038AEE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13C1D1BE-82D5-4DA1-962F-492E4229B2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64A7E3CE-E596-4BFC-9643-17D6B7B8F4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E839EC2-8E37-4065-A7CA-D0CCEB2C6B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73764D93-4F15-4179-83CA-FD4A1CF5F2A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475FB0D8-9E15-4467-9268-8118C81AFD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EBDC0622-AEBA-41A6-9D18-9AECB190DC9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BAB080FA-AF7A-430F-9DB7-9893CC6E458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3B03886-FDA5-45A6-BD2C-35C9FC841F6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56B6A49E-1447-47DB-BFCD-F16B64D1D2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464AAFB8-5126-4EF7-93AC-21F879D62A4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8C4F5907-A92E-4ECA-8EBE-8DD64A7ED6B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AD98A6B9-2028-43F7-97AE-3DEBE6CB02F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F937095-89E0-4760-A8DB-382D868FEE6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69DD093-7CE6-491D-817B-1BBD7589E4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9E57C0F6-3A34-41DF-B2B4-8D951DEE4B8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1F8241F-BE31-40C0-A351-025C8F5C3F7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5719376F-6DE5-4E10-8251-D392E2E9A82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8832925-A2FF-480F-9936-5FDCFAE8C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7D3A33C-A068-44F4-8204-0ACBC40DD9C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F36A7E1-6E6E-476C-BF0B-1599122B83A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31788221-1C9A-4158-BF9E-02245E1970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F9739D21-9A7A-456B-8890-7347FB5AF11F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E3540190-0A71-4BB0-BE01-1E55E546D38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6EC74603-2D8F-42BB-876A-B52451C7B41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E4C89D57-4C33-44AC-A066-E0B30AB37A7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678D1AB1-56C9-48BF-878A-AE0E5FDA7CF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D2BE527B-78B6-446C-9321-3414E4EBCE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F655ADAA-3126-4145-9829-ECBEDEA890D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9DE3581-C7E5-46A9-BFF3-5593E6D8A8D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404C-7552-4D54-BB7C-7594BCED62DD}">
  <dimension ref="B1:O21"/>
  <sheetViews>
    <sheetView zoomScale="110" zoomScaleNormal="110" workbookViewId="0">
      <selection activeCell="E1" sqref="E1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1" spans="2:15" ht="51.6" customHeight="1" x14ac:dyDescent="0.3"/>
    <row r="3" spans="2:15" ht="15.6" x14ac:dyDescent="0.3">
      <c r="B3" s="350" t="s">
        <v>0</v>
      </c>
      <c r="C3" s="350"/>
      <c r="D3" s="350"/>
      <c r="E3" s="350"/>
      <c r="F3" s="350"/>
      <c r="G3" s="350"/>
      <c r="H3" s="350"/>
      <c r="I3" s="350"/>
      <c r="J3" s="350"/>
      <c r="K3" s="350"/>
    </row>
    <row r="4" spans="2:15" ht="15.6" x14ac:dyDescent="0.3">
      <c r="B4" s="350" t="s">
        <v>1</v>
      </c>
      <c r="C4" s="350"/>
      <c r="D4" s="350"/>
      <c r="E4" s="350"/>
      <c r="F4" s="350"/>
      <c r="G4" s="350"/>
      <c r="H4" s="350"/>
      <c r="I4" s="350"/>
      <c r="J4" s="350"/>
      <c r="K4" s="350"/>
    </row>
    <row r="5" spans="2:15" ht="15.6" x14ac:dyDescent="0.3">
      <c r="B5" s="351" t="s">
        <v>2</v>
      </c>
      <c r="C5" s="351"/>
      <c r="D5" s="351"/>
      <c r="E5" s="351"/>
      <c r="F5" s="351"/>
      <c r="G5" s="351"/>
      <c r="H5" s="351"/>
      <c r="I5" s="351"/>
      <c r="J5" s="351"/>
      <c r="K5" s="351"/>
    </row>
    <row r="6" spans="2:15" ht="15.6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5" ht="15.6" x14ac:dyDescent="0.3">
      <c r="B7" s="2"/>
      <c r="C7" s="2"/>
      <c r="D7" s="2"/>
      <c r="E7" s="352" t="s">
        <v>3</v>
      </c>
      <c r="F7" s="353"/>
      <c r="G7" s="354"/>
      <c r="H7" s="3"/>
      <c r="I7" s="352" t="s">
        <v>3</v>
      </c>
      <c r="J7" s="353"/>
      <c r="K7" s="354"/>
    </row>
    <row r="8" spans="2:15" ht="31.2" x14ac:dyDescent="0.3">
      <c r="B8" s="4" t="s">
        <v>4</v>
      </c>
      <c r="C8" s="5" t="s">
        <v>5</v>
      </c>
      <c r="D8" s="6" t="s">
        <v>6</v>
      </c>
      <c r="E8" s="7" t="s">
        <v>7</v>
      </c>
      <c r="F8" s="8" t="s">
        <v>8</v>
      </c>
      <c r="G8" s="9" t="s">
        <v>9</v>
      </c>
      <c r="H8" s="10" t="s">
        <v>10</v>
      </c>
      <c r="I8" s="7" t="s">
        <v>7</v>
      </c>
      <c r="J8" s="8" t="s">
        <v>8</v>
      </c>
      <c r="K8" s="5" t="s">
        <v>9</v>
      </c>
    </row>
    <row r="9" spans="2:15" ht="15.6" x14ac:dyDescent="0.3">
      <c r="B9" s="11" t="s">
        <v>11</v>
      </c>
      <c r="C9" s="12">
        <v>53810</v>
      </c>
      <c r="D9" s="323">
        <v>7</v>
      </c>
      <c r="E9" s="324">
        <v>1</v>
      </c>
      <c r="F9" s="324">
        <v>0</v>
      </c>
      <c r="G9" s="324">
        <f>SUM(E9:F9)</f>
        <v>1</v>
      </c>
      <c r="H9" s="323">
        <v>219</v>
      </c>
      <c r="I9" s="324">
        <v>22</v>
      </c>
      <c r="J9" s="324">
        <v>2</v>
      </c>
      <c r="K9" s="324">
        <f t="shared" ref="K9:K16" si="0">SUM(I9:J9)</f>
        <v>24</v>
      </c>
      <c r="O9" t="s">
        <v>12</v>
      </c>
    </row>
    <row r="10" spans="2:15" ht="15.6" x14ac:dyDescent="0.3">
      <c r="B10" s="11" t="s">
        <v>13</v>
      </c>
      <c r="C10" s="12">
        <v>14044</v>
      </c>
      <c r="D10" s="323">
        <v>55.33</v>
      </c>
      <c r="E10" s="324">
        <v>8</v>
      </c>
      <c r="F10" s="324">
        <v>0</v>
      </c>
      <c r="G10" s="324">
        <f t="shared" ref="G10:G16" si="1">SUM(E10:F10)</f>
        <v>8</v>
      </c>
      <c r="H10" s="323">
        <v>1.1000000000000001</v>
      </c>
      <c r="I10" s="324">
        <v>1</v>
      </c>
      <c r="J10" s="324">
        <v>0</v>
      </c>
      <c r="K10" s="324">
        <f t="shared" si="0"/>
        <v>1</v>
      </c>
    </row>
    <row r="11" spans="2:15" ht="15.6" x14ac:dyDescent="0.3">
      <c r="B11" s="11" t="s">
        <v>14</v>
      </c>
      <c r="C11" s="12">
        <v>1500</v>
      </c>
      <c r="D11" s="323">
        <v>0</v>
      </c>
      <c r="E11" s="324">
        <v>0</v>
      </c>
      <c r="F11" s="324">
        <v>0</v>
      </c>
      <c r="G11" s="324">
        <f t="shared" si="1"/>
        <v>0</v>
      </c>
      <c r="H11" s="323">
        <v>6</v>
      </c>
      <c r="I11" s="324">
        <v>2</v>
      </c>
      <c r="J11" s="324">
        <v>0</v>
      </c>
      <c r="K11" s="324">
        <f t="shared" si="0"/>
        <v>2</v>
      </c>
      <c r="M11" t="s">
        <v>12</v>
      </c>
    </row>
    <row r="12" spans="2:15" ht="15.6" x14ac:dyDescent="0.3">
      <c r="B12" s="11" t="s">
        <v>15</v>
      </c>
      <c r="C12" s="14">
        <v>57700</v>
      </c>
      <c r="D12" s="323">
        <v>122</v>
      </c>
      <c r="E12" s="324">
        <v>8</v>
      </c>
      <c r="F12" s="324">
        <v>0</v>
      </c>
      <c r="G12" s="324">
        <f t="shared" si="1"/>
        <v>8</v>
      </c>
      <c r="H12" s="323">
        <v>78</v>
      </c>
      <c r="I12" s="324">
        <v>15</v>
      </c>
      <c r="J12" s="324">
        <v>1</v>
      </c>
      <c r="K12" s="324">
        <f t="shared" si="0"/>
        <v>16</v>
      </c>
      <c r="M12" t="s">
        <v>12</v>
      </c>
      <c r="N12" t="s">
        <v>12</v>
      </c>
    </row>
    <row r="13" spans="2:15" ht="15.6" x14ac:dyDescent="0.3">
      <c r="B13" s="11" t="s">
        <v>16</v>
      </c>
      <c r="C13" s="12">
        <v>107766</v>
      </c>
      <c r="D13" s="323">
        <v>164</v>
      </c>
      <c r="E13" s="324">
        <v>10</v>
      </c>
      <c r="F13" s="324">
        <v>0</v>
      </c>
      <c r="G13" s="324">
        <f t="shared" si="1"/>
        <v>10</v>
      </c>
      <c r="H13" s="323">
        <v>188.7</v>
      </c>
      <c r="I13" s="324">
        <v>9</v>
      </c>
      <c r="J13" s="324">
        <v>1</v>
      </c>
      <c r="K13" s="324">
        <f t="shared" si="0"/>
        <v>10</v>
      </c>
      <c r="M13" t="s">
        <v>12</v>
      </c>
    </row>
    <row r="14" spans="2:15" ht="15.6" x14ac:dyDescent="0.3">
      <c r="B14" s="11" t="s">
        <v>17</v>
      </c>
      <c r="C14" s="15">
        <v>529571</v>
      </c>
      <c r="D14" s="324">
        <v>0</v>
      </c>
      <c r="E14" s="324">
        <v>0</v>
      </c>
      <c r="F14" s="324">
        <v>0</v>
      </c>
      <c r="G14" s="324">
        <f t="shared" si="1"/>
        <v>0</v>
      </c>
      <c r="H14" s="324">
        <v>2117.6</v>
      </c>
      <c r="I14" s="324">
        <v>57</v>
      </c>
      <c r="J14" s="324">
        <v>24</v>
      </c>
      <c r="K14" s="324">
        <f t="shared" si="0"/>
        <v>81</v>
      </c>
    </row>
    <row r="15" spans="2:15" ht="15.6" x14ac:dyDescent="0.3">
      <c r="B15" s="11" t="s">
        <v>18</v>
      </c>
      <c r="C15" s="12">
        <v>27026</v>
      </c>
      <c r="D15" s="324">
        <v>0</v>
      </c>
      <c r="E15" s="324">
        <v>0</v>
      </c>
      <c r="F15" s="324">
        <v>0</v>
      </c>
      <c r="G15" s="324">
        <f t="shared" si="1"/>
        <v>0</v>
      </c>
      <c r="H15" s="324">
        <v>108</v>
      </c>
      <c r="I15" s="324">
        <v>2</v>
      </c>
      <c r="J15" s="324">
        <v>0</v>
      </c>
      <c r="K15" s="324">
        <f t="shared" si="0"/>
        <v>2</v>
      </c>
    </row>
    <row r="16" spans="2:15" ht="15.6" x14ac:dyDescent="0.3">
      <c r="B16" s="11" t="s">
        <v>19</v>
      </c>
      <c r="C16" s="12">
        <v>315380</v>
      </c>
      <c r="D16" s="323">
        <v>382</v>
      </c>
      <c r="E16" s="324">
        <v>42</v>
      </c>
      <c r="F16" s="324">
        <v>8</v>
      </c>
      <c r="G16" s="324">
        <f t="shared" si="1"/>
        <v>50</v>
      </c>
      <c r="H16" s="324">
        <v>901.57</v>
      </c>
      <c r="I16" s="324">
        <v>74</v>
      </c>
      <c r="J16" s="324">
        <v>16</v>
      </c>
      <c r="K16" s="324">
        <f t="shared" si="0"/>
        <v>90</v>
      </c>
    </row>
    <row r="17" spans="2:11" ht="15.6" x14ac:dyDescent="0.3">
      <c r="B17" s="16" t="s">
        <v>9</v>
      </c>
      <c r="C17" s="17">
        <f>+C9+C10+C11+C12+C13+C14+C15+C16</f>
        <v>1106797</v>
      </c>
      <c r="D17" s="325">
        <f>+D9+D10+D11+D12+D13+D14+D15+D16</f>
        <v>730.32999999999993</v>
      </c>
      <c r="E17" s="326">
        <f>SUM(E9:E16)</f>
        <v>69</v>
      </c>
      <c r="F17" s="325">
        <f>SUM(F9:F16)</f>
        <v>8</v>
      </c>
      <c r="G17" s="325">
        <f>+G9+G10+G11+G12+G13+G14+G15+G16</f>
        <v>77</v>
      </c>
      <c r="H17" s="325">
        <f>+H9+H10+H11+H12+H13+H14+H15+H16</f>
        <v>3619.9700000000003</v>
      </c>
      <c r="I17" s="325">
        <f>SUM(I9:I16)</f>
        <v>182</v>
      </c>
      <c r="J17" s="325">
        <f>+J9+J10+J11+J12+J13+J14+J15+J16</f>
        <v>44</v>
      </c>
      <c r="K17" s="325">
        <f>+K9+K10+K11+K12+K13+K14+K15+K16</f>
        <v>226</v>
      </c>
    </row>
    <row r="18" spans="2:11" ht="15.6" x14ac:dyDescent="0.3">
      <c r="B18" s="2"/>
      <c r="C18" s="2"/>
      <c r="D18" s="2"/>
      <c r="E18" s="1"/>
      <c r="F18" s="2"/>
      <c r="G18" s="2"/>
      <c r="H18" s="2"/>
      <c r="I18" s="2"/>
      <c r="J18" s="2"/>
      <c r="K18" s="2"/>
    </row>
    <row r="19" spans="2:11" ht="15.6" x14ac:dyDescent="0.3">
      <c r="B19" s="2"/>
      <c r="C19" s="2"/>
      <c r="D19" s="2"/>
      <c r="E19" s="1"/>
      <c r="F19" s="2"/>
      <c r="G19" s="2" t="s">
        <v>12</v>
      </c>
      <c r="H19" s="2"/>
      <c r="I19" s="2"/>
      <c r="J19" s="2"/>
      <c r="K19" s="2"/>
    </row>
    <row r="20" spans="2:11" x14ac:dyDescent="0.3">
      <c r="E20" s="349"/>
    </row>
    <row r="21" spans="2:11" x14ac:dyDescent="0.3">
      <c r="E21" s="94"/>
    </row>
  </sheetData>
  <mergeCells count="5">
    <mergeCell ref="B3:K3"/>
    <mergeCell ref="B4:K4"/>
    <mergeCell ref="B5:K5"/>
    <mergeCell ref="E7:G7"/>
    <mergeCell ref="I7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9EF0-DAC3-4CF8-AF4A-E84615E94975}">
  <dimension ref="B1:N44"/>
  <sheetViews>
    <sheetView zoomScale="110" zoomScaleNormal="110" workbookViewId="0">
      <selection activeCell="B4" sqref="B4:H4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58.8" customHeight="1" x14ac:dyDescent="0.3">
      <c r="B1" s="2"/>
      <c r="C1" s="2"/>
      <c r="D1" s="2"/>
      <c r="E1" s="2"/>
      <c r="F1" s="2"/>
      <c r="G1" s="2"/>
      <c r="H1" s="2"/>
    </row>
    <row r="2" spans="2:13" ht="15.6" x14ac:dyDescent="0.3">
      <c r="B2" s="350" t="s">
        <v>20</v>
      </c>
      <c r="C2" s="350"/>
      <c r="D2" s="350"/>
      <c r="E2" s="350"/>
      <c r="F2" s="350"/>
      <c r="G2" s="350"/>
      <c r="H2" s="350"/>
    </row>
    <row r="3" spans="2:13" ht="15.6" x14ac:dyDescent="0.3">
      <c r="B3" s="350" t="s">
        <v>197</v>
      </c>
      <c r="C3" s="350"/>
      <c r="D3" s="350"/>
      <c r="E3" s="350"/>
      <c r="F3" s="350"/>
      <c r="G3" s="350"/>
      <c r="H3" s="350"/>
      <c r="I3" s="19"/>
      <c r="J3" s="19"/>
      <c r="K3" s="19"/>
      <c r="L3" s="19"/>
      <c r="M3" s="19"/>
    </row>
    <row r="4" spans="2:13" ht="15.6" x14ac:dyDescent="0.3">
      <c r="B4" s="350" t="s">
        <v>2</v>
      </c>
      <c r="C4" s="350"/>
      <c r="D4" s="350"/>
      <c r="E4" s="350"/>
      <c r="F4" s="350"/>
      <c r="G4" s="350"/>
      <c r="H4" s="350"/>
    </row>
    <row r="5" spans="2:13" ht="10.199999999999999" customHeight="1" thickBot="1" x14ac:dyDescent="0.35">
      <c r="B5" s="2"/>
      <c r="C5" s="2"/>
      <c r="D5" s="2"/>
      <c r="E5" s="2"/>
      <c r="F5" s="2"/>
      <c r="G5" s="2"/>
      <c r="H5" s="2"/>
    </row>
    <row r="6" spans="2:13" ht="16.2" thickBot="1" x14ac:dyDescent="0.35">
      <c r="B6" s="357" t="s">
        <v>21</v>
      </c>
      <c r="C6" s="358"/>
      <c r="D6" s="358"/>
      <c r="E6" s="359"/>
      <c r="F6" s="357" t="s">
        <v>3</v>
      </c>
      <c r="G6" s="358"/>
      <c r="H6" s="359"/>
    </row>
    <row r="7" spans="2:13" ht="35.4" customHeight="1" x14ac:dyDescent="0.3">
      <c r="B7" s="20" t="s">
        <v>4</v>
      </c>
      <c r="C7" s="21" t="s">
        <v>22</v>
      </c>
      <c r="D7" s="21" t="s">
        <v>23</v>
      </c>
      <c r="E7" s="21" t="s">
        <v>24</v>
      </c>
      <c r="F7" s="22" t="s">
        <v>7</v>
      </c>
      <c r="G7" s="23" t="s">
        <v>8</v>
      </c>
      <c r="H7" s="21" t="s">
        <v>9</v>
      </c>
    </row>
    <row r="8" spans="2:13" ht="15.6" x14ac:dyDescent="0.3">
      <c r="B8" s="11" t="s">
        <v>11</v>
      </c>
      <c r="C8" s="327">
        <v>1302</v>
      </c>
      <c r="D8" s="328">
        <v>35</v>
      </c>
      <c r="E8" s="329">
        <v>2172</v>
      </c>
      <c r="F8" s="330">
        <v>27</v>
      </c>
      <c r="G8" s="330">
        <v>8</v>
      </c>
      <c r="H8" s="330">
        <f>SUM(F8:G8)</f>
        <v>35</v>
      </c>
    </row>
    <row r="9" spans="2:13" ht="15.6" x14ac:dyDescent="0.3">
      <c r="B9" s="11" t="s">
        <v>13</v>
      </c>
      <c r="C9" s="327">
        <v>763</v>
      </c>
      <c r="D9" s="328">
        <v>13</v>
      </c>
      <c r="E9" s="329">
        <v>1965</v>
      </c>
      <c r="F9" s="330">
        <v>13</v>
      </c>
      <c r="G9" s="330">
        <v>0</v>
      </c>
      <c r="H9" s="330">
        <f t="shared" ref="H9:H15" si="0">SUM(F9:G9)</f>
        <v>13</v>
      </c>
    </row>
    <row r="10" spans="2:13" ht="15.6" x14ac:dyDescent="0.3">
      <c r="B10" s="11" t="s">
        <v>14</v>
      </c>
      <c r="C10" s="327">
        <v>386</v>
      </c>
      <c r="D10" s="328">
        <v>9</v>
      </c>
      <c r="E10" s="329">
        <v>386</v>
      </c>
      <c r="F10" s="330">
        <v>8</v>
      </c>
      <c r="G10" s="330">
        <v>1</v>
      </c>
      <c r="H10" s="330">
        <f t="shared" si="0"/>
        <v>9</v>
      </c>
    </row>
    <row r="11" spans="2:13" ht="15.6" x14ac:dyDescent="0.3">
      <c r="B11" s="11" t="s">
        <v>15</v>
      </c>
      <c r="C11" s="327">
        <v>0</v>
      </c>
      <c r="D11" s="328">
        <v>0</v>
      </c>
      <c r="E11" s="329">
        <v>0</v>
      </c>
      <c r="F11" s="330">
        <v>0</v>
      </c>
      <c r="G11" s="330">
        <v>0</v>
      </c>
      <c r="H11" s="330">
        <f t="shared" si="0"/>
        <v>0</v>
      </c>
    </row>
    <row r="12" spans="2:13" ht="15.6" x14ac:dyDescent="0.3">
      <c r="B12" s="11" t="s">
        <v>16</v>
      </c>
      <c r="C12" s="327">
        <v>0</v>
      </c>
      <c r="D12" s="328">
        <v>0</v>
      </c>
      <c r="E12" s="329">
        <v>0</v>
      </c>
      <c r="F12" s="330">
        <v>0</v>
      </c>
      <c r="G12" s="330">
        <v>0</v>
      </c>
      <c r="H12" s="330">
        <f t="shared" si="0"/>
        <v>0</v>
      </c>
      <c r="L12" t="s">
        <v>12</v>
      </c>
    </row>
    <row r="13" spans="2:13" ht="15.6" x14ac:dyDescent="0.3">
      <c r="B13" s="11" t="s">
        <v>17</v>
      </c>
      <c r="C13" s="327">
        <v>450</v>
      </c>
      <c r="D13" s="328">
        <v>21</v>
      </c>
      <c r="E13" s="329">
        <v>635</v>
      </c>
      <c r="F13" s="330">
        <v>17</v>
      </c>
      <c r="G13" s="330">
        <v>4</v>
      </c>
      <c r="H13" s="330">
        <f t="shared" si="0"/>
        <v>21</v>
      </c>
    </row>
    <row r="14" spans="2:13" ht="15.6" x14ac:dyDescent="0.3">
      <c r="B14" s="11" t="s">
        <v>18</v>
      </c>
      <c r="C14" s="327">
        <v>274</v>
      </c>
      <c r="D14" s="328">
        <v>10</v>
      </c>
      <c r="E14" s="329">
        <v>279</v>
      </c>
      <c r="F14" s="330">
        <v>9</v>
      </c>
      <c r="G14" s="330">
        <v>1</v>
      </c>
      <c r="H14" s="330">
        <f t="shared" si="0"/>
        <v>10</v>
      </c>
    </row>
    <row r="15" spans="2:13" ht="15.6" x14ac:dyDescent="0.3">
      <c r="B15" s="11" t="s">
        <v>19</v>
      </c>
      <c r="C15" s="327">
        <v>156</v>
      </c>
      <c r="D15" s="328">
        <v>12</v>
      </c>
      <c r="E15" s="329">
        <v>231</v>
      </c>
      <c r="F15" s="330">
        <v>10</v>
      </c>
      <c r="G15" s="330">
        <v>2</v>
      </c>
      <c r="H15" s="330">
        <f t="shared" si="0"/>
        <v>12</v>
      </c>
    </row>
    <row r="16" spans="2:13" ht="15.6" x14ac:dyDescent="0.3">
      <c r="B16" s="25" t="s">
        <v>9</v>
      </c>
      <c r="C16" s="331">
        <f t="shared" ref="C16:H16" si="1">+C8+C9+C10+C11+C12+C13+C14+C15</f>
        <v>3331</v>
      </c>
      <c r="D16" s="331">
        <f t="shared" si="1"/>
        <v>100</v>
      </c>
      <c r="E16" s="331">
        <f t="shared" si="1"/>
        <v>5668</v>
      </c>
      <c r="F16" s="331">
        <f t="shared" si="1"/>
        <v>84</v>
      </c>
      <c r="G16" s="331">
        <f t="shared" si="1"/>
        <v>16</v>
      </c>
      <c r="H16" s="331">
        <f t="shared" si="1"/>
        <v>100</v>
      </c>
    </row>
    <row r="17" spans="2:14" ht="16.2" thickBot="1" x14ac:dyDescent="0.35">
      <c r="B17" s="2"/>
      <c r="C17" s="2"/>
      <c r="D17" s="2"/>
      <c r="E17" s="2"/>
      <c r="F17" s="2"/>
      <c r="G17" s="2"/>
      <c r="H17" s="2"/>
    </row>
    <row r="18" spans="2:14" ht="16.2" thickBot="1" x14ac:dyDescent="0.35">
      <c r="B18" s="357" t="s">
        <v>25</v>
      </c>
      <c r="C18" s="358"/>
      <c r="D18" s="359"/>
      <c r="E18" s="357" t="s">
        <v>3</v>
      </c>
      <c r="F18" s="358"/>
      <c r="G18" s="358"/>
      <c r="H18" s="359"/>
    </row>
    <row r="19" spans="2:14" ht="40.200000000000003" customHeight="1" thickBot="1" x14ac:dyDescent="0.35">
      <c r="B19" s="26" t="s">
        <v>4</v>
      </c>
      <c r="C19" s="21" t="s">
        <v>26</v>
      </c>
      <c r="D19" s="27" t="s">
        <v>27</v>
      </c>
      <c r="E19" s="28" t="s">
        <v>7</v>
      </c>
      <c r="F19" s="23" t="s">
        <v>8</v>
      </c>
      <c r="G19" s="360" t="s">
        <v>9</v>
      </c>
      <c r="H19" s="361"/>
    </row>
    <row r="20" spans="2:14" ht="15.6" x14ac:dyDescent="0.3">
      <c r="B20" s="11" t="s">
        <v>11</v>
      </c>
      <c r="C20" s="332">
        <v>8</v>
      </c>
      <c r="D20" s="333">
        <v>273</v>
      </c>
      <c r="E20" s="334">
        <v>8</v>
      </c>
      <c r="F20" s="335">
        <v>0</v>
      </c>
      <c r="G20" s="362">
        <f>SUM(E20:F20)</f>
        <v>8</v>
      </c>
      <c r="H20" s="363"/>
    </row>
    <row r="21" spans="2:14" ht="15.6" x14ac:dyDescent="0.3">
      <c r="B21" s="11" t="s">
        <v>13</v>
      </c>
      <c r="C21" s="332">
        <v>2</v>
      </c>
      <c r="D21" s="333">
        <v>524</v>
      </c>
      <c r="E21" s="336">
        <v>2</v>
      </c>
      <c r="F21" s="335">
        <v>0</v>
      </c>
      <c r="G21" s="355">
        <f t="shared" ref="G21:G27" si="2">SUM(E21:F21)</f>
        <v>2</v>
      </c>
      <c r="H21" s="356"/>
    </row>
    <row r="22" spans="2:14" ht="15.6" x14ac:dyDescent="0.3">
      <c r="B22" s="11" t="s">
        <v>14</v>
      </c>
      <c r="C22" s="332">
        <v>0</v>
      </c>
      <c r="D22" s="333">
        <v>0</v>
      </c>
      <c r="E22" s="336">
        <v>0</v>
      </c>
      <c r="F22" s="335">
        <v>0</v>
      </c>
      <c r="G22" s="355">
        <f t="shared" si="2"/>
        <v>0</v>
      </c>
      <c r="H22" s="356"/>
      <c r="L22" t="s">
        <v>12</v>
      </c>
    </row>
    <row r="23" spans="2:14" ht="15.6" x14ac:dyDescent="0.3">
      <c r="B23" s="11" t="s">
        <v>15</v>
      </c>
      <c r="C23" s="332">
        <v>0</v>
      </c>
      <c r="D23" s="333">
        <v>0</v>
      </c>
      <c r="E23" s="336">
        <v>0</v>
      </c>
      <c r="F23" s="335">
        <v>0</v>
      </c>
      <c r="G23" s="355">
        <f t="shared" si="2"/>
        <v>0</v>
      </c>
      <c r="H23" s="356"/>
    </row>
    <row r="24" spans="2:14" ht="15.6" x14ac:dyDescent="0.3">
      <c r="B24" s="11" t="s">
        <v>16</v>
      </c>
      <c r="C24" s="332">
        <v>24</v>
      </c>
      <c r="D24" s="333">
        <v>2475.38</v>
      </c>
      <c r="E24" s="336">
        <v>21</v>
      </c>
      <c r="F24" s="335">
        <v>3</v>
      </c>
      <c r="G24" s="355">
        <f t="shared" si="2"/>
        <v>24</v>
      </c>
      <c r="H24" s="356"/>
      <c r="N24" t="s">
        <v>12</v>
      </c>
    </row>
    <row r="25" spans="2:14" ht="15.6" x14ac:dyDescent="0.3">
      <c r="B25" s="11" t="s">
        <v>17</v>
      </c>
      <c r="C25" s="332">
        <v>2</v>
      </c>
      <c r="D25" s="333">
        <v>200</v>
      </c>
      <c r="E25" s="336">
        <v>1</v>
      </c>
      <c r="F25" s="335">
        <v>1</v>
      </c>
      <c r="G25" s="355">
        <f t="shared" si="2"/>
        <v>2</v>
      </c>
      <c r="H25" s="356"/>
      <c r="L25" t="s">
        <v>12</v>
      </c>
    </row>
    <row r="26" spans="2:14" ht="15.6" x14ac:dyDescent="0.3">
      <c r="B26" s="11" t="s">
        <v>18</v>
      </c>
      <c r="C26" s="332">
        <v>0</v>
      </c>
      <c r="D26" s="333">
        <v>0</v>
      </c>
      <c r="E26" s="336">
        <v>0</v>
      </c>
      <c r="F26" s="335">
        <v>0</v>
      </c>
      <c r="G26" s="355">
        <f t="shared" si="2"/>
        <v>0</v>
      </c>
      <c r="H26" s="356"/>
    </row>
    <row r="27" spans="2:14" ht="15.6" x14ac:dyDescent="0.3">
      <c r="B27" s="11" t="s">
        <v>19</v>
      </c>
      <c r="C27" s="332">
        <v>0</v>
      </c>
      <c r="D27" s="333">
        <v>0</v>
      </c>
      <c r="E27" s="336">
        <v>0</v>
      </c>
      <c r="F27" s="335">
        <v>0</v>
      </c>
      <c r="G27" s="355">
        <f t="shared" si="2"/>
        <v>0</v>
      </c>
      <c r="H27" s="356"/>
      <c r="L27" t="s">
        <v>12</v>
      </c>
    </row>
    <row r="28" spans="2:14" ht="16.2" thickBot="1" x14ac:dyDescent="0.35">
      <c r="B28" s="25" t="s">
        <v>9</v>
      </c>
      <c r="C28" s="331">
        <f t="shared" ref="C28:G28" si="3">+C20+C21+C22+C23+C24+C25+C26+C27</f>
        <v>36</v>
      </c>
      <c r="D28" s="337">
        <f t="shared" si="3"/>
        <v>3472.38</v>
      </c>
      <c r="E28" s="338">
        <f t="shared" si="3"/>
        <v>32</v>
      </c>
      <c r="F28" s="339">
        <f>SUM(F20:F27)</f>
        <v>4</v>
      </c>
      <c r="G28" s="364">
        <f t="shared" si="3"/>
        <v>36</v>
      </c>
      <c r="H28" s="365"/>
    </row>
    <row r="29" spans="2:14" ht="16.2" thickBot="1" x14ac:dyDescent="0.35">
      <c r="B29" s="2"/>
      <c r="C29" s="2"/>
      <c r="D29" s="2"/>
      <c r="E29" s="2"/>
      <c r="F29" s="2"/>
      <c r="G29" s="2"/>
      <c r="H29" s="2"/>
    </row>
    <row r="30" spans="2:14" ht="16.2" thickBot="1" x14ac:dyDescent="0.35">
      <c r="B30" s="357" t="s">
        <v>28</v>
      </c>
      <c r="C30" s="358"/>
      <c r="D30" s="359"/>
      <c r="E30" s="357" t="s">
        <v>3</v>
      </c>
      <c r="F30" s="358"/>
      <c r="G30" s="358"/>
      <c r="H30" s="359"/>
    </row>
    <row r="31" spans="2:14" ht="31.8" thickBot="1" x14ac:dyDescent="0.35">
      <c r="B31" s="29" t="s">
        <v>4</v>
      </c>
      <c r="C31" s="30" t="s">
        <v>26</v>
      </c>
      <c r="D31" s="31" t="s">
        <v>27</v>
      </c>
      <c r="E31" s="32" t="s">
        <v>7</v>
      </c>
      <c r="F31" s="33" t="s">
        <v>8</v>
      </c>
      <c r="G31" s="368" t="s">
        <v>9</v>
      </c>
      <c r="H31" s="369"/>
    </row>
    <row r="32" spans="2:14" ht="15.6" x14ac:dyDescent="0.3">
      <c r="B32" s="34" t="s">
        <v>11</v>
      </c>
      <c r="C32" s="348">
        <v>78</v>
      </c>
      <c r="D32" s="341">
        <v>2246</v>
      </c>
      <c r="E32" s="344">
        <v>73</v>
      </c>
      <c r="F32" s="345">
        <v>5</v>
      </c>
      <c r="G32" s="355">
        <f>SUM(E32:F32)</f>
        <v>78</v>
      </c>
      <c r="H32" s="356"/>
    </row>
    <row r="33" spans="2:11" ht="15.6" x14ac:dyDescent="0.3">
      <c r="B33" s="34" t="s">
        <v>13</v>
      </c>
      <c r="C33" s="348">
        <v>127</v>
      </c>
      <c r="D33" s="341">
        <v>3996.7</v>
      </c>
      <c r="E33" s="335">
        <v>123</v>
      </c>
      <c r="F33" s="346">
        <v>4</v>
      </c>
      <c r="G33" s="355">
        <f t="shared" ref="G33:G39" si="4">SUM(E33:F33)</f>
        <v>127</v>
      </c>
      <c r="H33" s="356"/>
    </row>
    <row r="34" spans="2:11" ht="15.6" x14ac:dyDescent="0.3">
      <c r="B34" s="34" t="s">
        <v>14</v>
      </c>
      <c r="C34" s="348">
        <v>27</v>
      </c>
      <c r="D34" s="341">
        <v>743.7</v>
      </c>
      <c r="E34" s="335">
        <v>24</v>
      </c>
      <c r="F34" s="346">
        <v>3</v>
      </c>
      <c r="G34" s="355">
        <f t="shared" si="4"/>
        <v>27</v>
      </c>
      <c r="H34" s="356"/>
    </row>
    <row r="35" spans="2:11" ht="15.6" x14ac:dyDescent="0.3">
      <c r="B35" s="34" t="s">
        <v>15</v>
      </c>
      <c r="C35" s="348">
        <v>141</v>
      </c>
      <c r="D35" s="341">
        <v>5754</v>
      </c>
      <c r="E35" s="335">
        <v>122</v>
      </c>
      <c r="F35" s="346">
        <v>19</v>
      </c>
      <c r="G35" s="355">
        <f t="shared" si="4"/>
        <v>141</v>
      </c>
      <c r="H35" s="356"/>
    </row>
    <row r="36" spans="2:11" ht="15.6" x14ac:dyDescent="0.3">
      <c r="B36" s="34" t="s">
        <v>16</v>
      </c>
      <c r="C36" s="348">
        <v>66</v>
      </c>
      <c r="D36" s="341">
        <v>7513</v>
      </c>
      <c r="E36" s="335">
        <v>63</v>
      </c>
      <c r="F36" s="346">
        <v>3</v>
      </c>
      <c r="G36" s="355">
        <f t="shared" si="4"/>
        <v>66</v>
      </c>
      <c r="H36" s="356"/>
    </row>
    <row r="37" spans="2:11" ht="15.6" x14ac:dyDescent="0.3">
      <c r="B37" s="34" t="s">
        <v>17</v>
      </c>
      <c r="C37" s="348">
        <v>134</v>
      </c>
      <c r="D37" s="341">
        <v>8311.7000000000007</v>
      </c>
      <c r="E37" s="335">
        <v>104</v>
      </c>
      <c r="F37" s="346">
        <v>30</v>
      </c>
      <c r="G37" s="355">
        <f t="shared" si="4"/>
        <v>134</v>
      </c>
      <c r="H37" s="356"/>
      <c r="K37" t="s">
        <v>12</v>
      </c>
    </row>
    <row r="38" spans="2:11" ht="15.6" x14ac:dyDescent="0.3">
      <c r="B38" s="34" t="s">
        <v>18</v>
      </c>
      <c r="C38" s="348">
        <v>59</v>
      </c>
      <c r="D38" s="341">
        <v>1585</v>
      </c>
      <c r="E38" s="335">
        <v>52</v>
      </c>
      <c r="F38" s="346">
        <v>7</v>
      </c>
      <c r="G38" s="355">
        <f t="shared" si="4"/>
        <v>59</v>
      </c>
      <c r="H38" s="356"/>
    </row>
    <row r="39" spans="2:11" ht="15.6" x14ac:dyDescent="0.3">
      <c r="B39" s="34" t="s">
        <v>19</v>
      </c>
      <c r="C39" s="348">
        <v>206</v>
      </c>
      <c r="D39" s="342">
        <v>5486</v>
      </c>
      <c r="E39" s="335">
        <v>176</v>
      </c>
      <c r="F39" s="346">
        <v>30</v>
      </c>
      <c r="G39" s="355">
        <f t="shared" si="4"/>
        <v>206</v>
      </c>
      <c r="H39" s="356"/>
    </row>
    <row r="40" spans="2:11" ht="16.2" thickBot="1" x14ac:dyDescent="0.35">
      <c r="B40" s="25" t="s">
        <v>9</v>
      </c>
      <c r="C40" s="340">
        <f t="shared" ref="C40:G40" si="5">+C32+C33+C34+C35+C36+C37+C38+C39</f>
        <v>838</v>
      </c>
      <c r="D40" s="343">
        <f t="shared" si="5"/>
        <v>35636.100000000006</v>
      </c>
      <c r="E40" s="347">
        <f t="shared" si="5"/>
        <v>737</v>
      </c>
      <c r="F40" s="347">
        <f t="shared" si="5"/>
        <v>101</v>
      </c>
      <c r="G40" s="366">
        <f t="shared" si="5"/>
        <v>838</v>
      </c>
      <c r="H40" s="367"/>
    </row>
    <row r="41" spans="2:11" ht="15.6" x14ac:dyDescent="0.3">
      <c r="B41" s="2"/>
      <c r="C41" s="2"/>
      <c r="D41" s="2"/>
      <c r="E41" s="2"/>
      <c r="F41" s="2"/>
      <c r="G41" s="2"/>
      <c r="H41" s="2"/>
      <c r="K41" t="s">
        <v>12</v>
      </c>
    </row>
    <row r="42" spans="2:11" ht="15.6" x14ac:dyDescent="0.3">
      <c r="B42" s="2"/>
      <c r="C42" s="2"/>
      <c r="D42" s="2"/>
      <c r="E42" s="2"/>
      <c r="F42" s="2"/>
      <c r="G42" s="2"/>
      <c r="H42" s="2"/>
    </row>
    <row r="43" spans="2:11" ht="15.6" x14ac:dyDescent="0.3">
      <c r="B43" s="2"/>
      <c r="C43" s="2"/>
      <c r="D43" s="2"/>
      <c r="E43" s="2"/>
      <c r="F43" s="2"/>
      <c r="G43" s="2"/>
      <c r="H43" s="2"/>
    </row>
    <row r="44" spans="2:11" ht="15.6" x14ac:dyDescent="0.3">
      <c r="B44" s="2"/>
      <c r="C44" s="2"/>
      <c r="D44" s="2"/>
      <c r="E44" s="2"/>
      <c r="F44" s="2"/>
      <c r="G44" s="2"/>
      <c r="H44" s="2"/>
    </row>
  </sheetData>
  <mergeCells count="29"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B30:D30"/>
    <mergeCell ref="E30:H30"/>
    <mergeCell ref="G24:H24"/>
    <mergeCell ref="B2:H2"/>
    <mergeCell ref="B3:H3"/>
    <mergeCell ref="B4:H4"/>
    <mergeCell ref="B6:E6"/>
    <mergeCell ref="F6:H6"/>
    <mergeCell ref="B18:D18"/>
    <mergeCell ref="E18:H18"/>
    <mergeCell ref="G19:H19"/>
    <mergeCell ref="G20:H20"/>
    <mergeCell ref="G21:H21"/>
    <mergeCell ref="G22:H22"/>
    <mergeCell ref="G23:H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7904-D098-4C14-B858-6FEA3598156B}">
  <dimension ref="B5:I28"/>
  <sheetViews>
    <sheetView zoomScale="94" zoomScaleNormal="100" workbookViewId="0">
      <selection activeCell="C1" sqref="C1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8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2:9" ht="15.6" x14ac:dyDescent="0.3">
      <c r="B5" s="370" t="s">
        <v>29</v>
      </c>
      <c r="C5" s="370"/>
      <c r="D5" s="370"/>
      <c r="E5" s="370"/>
      <c r="F5" s="370"/>
      <c r="G5" s="370"/>
      <c r="H5" s="370"/>
      <c r="I5" s="370"/>
    </row>
    <row r="6" spans="2:9" ht="15" thickBot="1" x14ac:dyDescent="0.35">
      <c r="B6" s="371" t="s">
        <v>30</v>
      </c>
      <c r="C6" s="371"/>
      <c r="D6" s="371"/>
      <c r="E6" s="371"/>
      <c r="F6" s="371"/>
      <c r="G6" s="371"/>
      <c r="H6" s="371"/>
      <c r="I6" s="371"/>
    </row>
    <row r="7" spans="2:9" ht="15" thickBot="1" x14ac:dyDescent="0.35">
      <c r="B7" s="372" t="s">
        <v>31</v>
      </c>
      <c r="C7" s="372"/>
      <c r="D7" s="372"/>
      <c r="E7" s="372"/>
      <c r="F7" s="372"/>
      <c r="G7" s="372"/>
      <c r="H7" s="372"/>
      <c r="I7" s="372"/>
    </row>
    <row r="8" spans="2:9" ht="15" thickBot="1" x14ac:dyDescent="0.35">
      <c r="B8" s="35"/>
      <c r="C8" s="35"/>
      <c r="D8" s="35"/>
      <c r="E8" s="35"/>
      <c r="F8" s="35"/>
      <c r="G8" s="35"/>
      <c r="H8" s="35"/>
      <c r="I8" s="35"/>
    </row>
    <row r="9" spans="2:9" ht="16.2" thickBot="1" x14ac:dyDescent="0.35">
      <c r="B9" s="373" t="s">
        <v>32</v>
      </c>
      <c r="C9" s="374"/>
      <c r="D9" s="374"/>
      <c r="E9" s="374"/>
      <c r="F9" s="374"/>
      <c r="G9" s="374"/>
      <c r="H9" s="374"/>
      <c r="I9" s="375"/>
    </row>
    <row r="10" spans="2:9" s="42" customFormat="1" ht="15" thickBot="1" x14ac:dyDescent="0.35">
      <c r="B10" s="36"/>
      <c r="C10" s="37" t="s">
        <v>4</v>
      </c>
      <c r="D10" s="38" t="s">
        <v>33</v>
      </c>
      <c r="E10" s="39" t="s">
        <v>34</v>
      </c>
      <c r="F10" s="38" t="s">
        <v>35</v>
      </c>
      <c r="G10" s="40" t="s">
        <v>36</v>
      </c>
      <c r="H10" s="41" t="s">
        <v>37</v>
      </c>
      <c r="I10" s="38" t="s">
        <v>9</v>
      </c>
    </row>
    <row r="11" spans="2:9" ht="15" thickBot="1" x14ac:dyDescent="0.35">
      <c r="B11" s="43">
        <v>1</v>
      </c>
      <c r="C11" s="44" t="s">
        <v>38</v>
      </c>
      <c r="D11" s="45">
        <v>3</v>
      </c>
      <c r="E11" s="45">
        <v>0</v>
      </c>
      <c r="F11" s="45" t="s">
        <v>39</v>
      </c>
      <c r="G11" s="45">
        <v>4</v>
      </c>
      <c r="H11" s="45">
        <v>0</v>
      </c>
      <c r="I11" s="46">
        <f t="shared" ref="I11:I13" si="0">+G11+H11</f>
        <v>4</v>
      </c>
    </row>
    <row r="12" spans="2:9" ht="15" thickBot="1" x14ac:dyDescent="0.35">
      <c r="B12" s="47">
        <v>2</v>
      </c>
      <c r="C12" s="44" t="s">
        <v>13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8">
        <f t="shared" si="0"/>
        <v>0</v>
      </c>
    </row>
    <row r="13" spans="2:9" ht="15" thickBot="1" x14ac:dyDescent="0.35">
      <c r="B13" s="47">
        <v>3</v>
      </c>
      <c r="C13" s="44" t="s">
        <v>14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8">
        <f t="shared" si="0"/>
        <v>0</v>
      </c>
    </row>
    <row r="14" spans="2:9" ht="15" thickBot="1" x14ac:dyDescent="0.35">
      <c r="B14" s="47">
        <v>4</v>
      </c>
      <c r="C14" s="49" t="s">
        <v>15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8">
        <f>+G14+H14</f>
        <v>0</v>
      </c>
    </row>
    <row r="15" spans="2:9" ht="16.2" customHeight="1" thickBot="1" x14ac:dyDescent="0.35">
      <c r="B15" s="50">
        <v>5</v>
      </c>
      <c r="C15" s="44" t="s">
        <v>16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8">
        <f t="shared" ref="I15:I18" si="1">+G15+H15</f>
        <v>0</v>
      </c>
    </row>
    <row r="16" spans="2:9" ht="15" customHeight="1" thickBot="1" x14ac:dyDescent="0.35">
      <c r="B16" s="51">
        <v>6</v>
      </c>
      <c r="C16" s="52" t="s">
        <v>17</v>
      </c>
      <c r="D16" s="45">
        <v>0</v>
      </c>
      <c r="E16" s="45">
        <v>0</v>
      </c>
      <c r="F16" s="45">
        <v>0</v>
      </c>
      <c r="G16" s="45">
        <v>0</v>
      </c>
      <c r="H16" s="45"/>
      <c r="I16" s="48">
        <f t="shared" si="1"/>
        <v>0</v>
      </c>
    </row>
    <row r="17" spans="2:9" ht="15" customHeight="1" thickBot="1" x14ac:dyDescent="0.35">
      <c r="B17" s="51">
        <v>7</v>
      </c>
      <c r="C17" s="52" t="s">
        <v>18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8">
        <f t="shared" si="1"/>
        <v>0</v>
      </c>
    </row>
    <row r="18" spans="2:9" ht="15.75" customHeight="1" thickBot="1" x14ac:dyDescent="0.35">
      <c r="B18" s="53">
        <v>8</v>
      </c>
      <c r="C18" s="54" t="s">
        <v>19</v>
      </c>
      <c r="D18" s="55">
        <v>3</v>
      </c>
      <c r="E18" s="56">
        <v>0</v>
      </c>
      <c r="F18" s="56">
        <v>0</v>
      </c>
      <c r="G18" s="57">
        <v>3</v>
      </c>
      <c r="H18" s="56">
        <v>0</v>
      </c>
      <c r="I18" s="58">
        <f t="shared" si="1"/>
        <v>3</v>
      </c>
    </row>
    <row r="19" spans="2:9" ht="18" customHeight="1" thickBot="1" x14ac:dyDescent="0.35">
      <c r="B19" s="376" t="s">
        <v>9</v>
      </c>
      <c r="C19" s="377"/>
      <c r="D19" s="59">
        <f>+D11+D12+D13+D14+D15+D16+D17+D18</f>
        <v>6</v>
      </c>
      <c r="E19" s="60">
        <f>SUM(E11:E18)</f>
        <v>0</v>
      </c>
      <c r="F19" s="60">
        <f>SUM(F11:F18)</f>
        <v>0</v>
      </c>
      <c r="G19" s="61">
        <f>+G11+G12+G13+G14+G15+G16+G17+G18</f>
        <v>7</v>
      </c>
      <c r="H19" s="60">
        <f>+H11+H12+H13+H14+H15+H16+H17+H18</f>
        <v>0</v>
      </c>
      <c r="I19" s="62">
        <f>+I11+I12+I13+I14+I15+I16+I17+I18</f>
        <v>7</v>
      </c>
    </row>
    <row r="20" spans="2:9" ht="16.2" customHeight="1" x14ac:dyDescent="0.3">
      <c r="B20" s="63"/>
      <c r="C20" s="63"/>
      <c r="D20" s="64"/>
      <c r="E20" s="65"/>
      <c r="F20" s="65"/>
      <c r="G20" s="65"/>
      <c r="H20" s="65"/>
      <c r="I20" s="65"/>
    </row>
    <row r="21" spans="2:9" ht="16.2" customHeight="1" x14ac:dyDescent="0.3">
      <c r="B21" s="66"/>
      <c r="C21" s="67"/>
      <c r="D21" s="64"/>
      <c r="E21" s="65"/>
      <c r="F21" s="65"/>
      <c r="G21" s="65"/>
      <c r="H21" s="65"/>
      <c r="I21" s="65"/>
    </row>
    <row r="28" spans="2:9" ht="15.6" x14ac:dyDescent="0.3">
      <c r="B28" s="370"/>
      <c r="C28" s="370"/>
      <c r="E28" s="370"/>
      <c r="F28" s="370"/>
    </row>
  </sheetData>
  <mergeCells count="7">
    <mergeCell ref="B28:C28"/>
    <mergeCell ref="E28:F28"/>
    <mergeCell ref="B5:I5"/>
    <mergeCell ref="B6:I6"/>
    <mergeCell ref="B7:I7"/>
    <mergeCell ref="B9:I9"/>
    <mergeCell ref="B19:C19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1CCF-A84A-412E-AD07-D4ADF7A7F242}">
  <dimension ref="A4:K38"/>
  <sheetViews>
    <sheetView tabSelected="1" zoomScaleNormal="100" workbookViewId="0">
      <selection activeCell="I13" sqref="I13"/>
    </sheetView>
  </sheetViews>
  <sheetFormatPr baseColWidth="10" defaultColWidth="8.88671875" defaultRowHeight="14.4" x14ac:dyDescent="0.3"/>
  <cols>
    <col min="1" max="1" width="20.109375" customWidth="1"/>
    <col min="2" max="2" width="13.88671875" customWidth="1"/>
    <col min="3" max="3" width="12.21875" customWidth="1"/>
    <col min="4" max="4" width="15.33203125" customWidth="1"/>
    <col min="5" max="5" width="15.88671875" customWidth="1"/>
    <col min="6" max="6" width="15.44140625" customWidth="1"/>
    <col min="7" max="7" width="14.33203125" customWidth="1"/>
    <col min="8" max="8" width="12.88671875" customWidth="1"/>
    <col min="9" max="9" width="13.6640625" customWidth="1"/>
    <col min="10" max="10" width="10.6640625" customWidth="1"/>
  </cols>
  <sheetData>
    <row r="4" spans="1:10" ht="15" thickBot="1" x14ac:dyDescent="0.35"/>
    <row r="5" spans="1:10" ht="28.95" customHeight="1" thickBot="1" x14ac:dyDescent="0.35">
      <c r="A5" s="378" t="s">
        <v>41</v>
      </c>
      <c r="B5" s="379"/>
      <c r="C5" s="379"/>
      <c r="D5" s="379"/>
      <c r="E5" s="379"/>
      <c r="F5" s="379"/>
      <c r="G5" s="379"/>
      <c r="H5" s="379"/>
      <c r="I5" s="379"/>
      <c r="J5" s="380"/>
    </row>
    <row r="6" spans="1:10" ht="45.6" customHeight="1" thickBot="1" x14ac:dyDescent="0.35">
      <c r="A6" s="381" t="s">
        <v>42</v>
      </c>
      <c r="B6" s="415" t="s">
        <v>43</v>
      </c>
      <c r="C6" s="416"/>
      <c r="D6" s="417"/>
      <c r="E6" s="415" t="s">
        <v>44</v>
      </c>
      <c r="F6" s="416"/>
      <c r="G6" s="417"/>
      <c r="H6" s="418" t="s">
        <v>45</v>
      </c>
      <c r="I6" s="419"/>
      <c r="J6" s="420"/>
    </row>
    <row r="7" spans="1:10" ht="32.4" customHeight="1" thickBot="1" x14ac:dyDescent="0.35">
      <c r="A7" s="381"/>
      <c r="B7" s="68" t="s">
        <v>46</v>
      </c>
      <c r="C7" s="68" t="s">
        <v>47</v>
      </c>
      <c r="D7" s="68" t="s">
        <v>40</v>
      </c>
      <c r="E7" s="68" t="s">
        <v>46</v>
      </c>
      <c r="F7" s="68" t="s">
        <v>47</v>
      </c>
      <c r="G7" s="68" t="s">
        <v>40</v>
      </c>
      <c r="H7" s="69" t="s">
        <v>48</v>
      </c>
      <c r="I7" s="410" t="s">
        <v>49</v>
      </c>
      <c r="J7" s="413" t="s">
        <v>199</v>
      </c>
    </row>
    <row r="8" spans="1:10" ht="15.6" x14ac:dyDescent="0.3">
      <c r="A8" s="70" t="s">
        <v>11</v>
      </c>
      <c r="B8" s="421">
        <v>48017</v>
      </c>
      <c r="C8" s="422">
        <v>35903</v>
      </c>
      <c r="D8" s="71">
        <f>B8+C8</f>
        <v>83920</v>
      </c>
      <c r="E8" s="428">
        <v>21607.65</v>
      </c>
      <c r="F8" s="73">
        <v>54965.35</v>
      </c>
      <c r="G8" s="72">
        <f t="shared" ref="G8:G17" si="0">SUM(E8:F8)</f>
        <v>76573</v>
      </c>
      <c r="H8" s="73">
        <v>0</v>
      </c>
      <c r="I8" s="406">
        <v>66663.5</v>
      </c>
      <c r="J8" s="411">
        <f>+I8/G8*100</f>
        <v>87.058754391234501</v>
      </c>
    </row>
    <row r="9" spans="1:10" ht="15.6" x14ac:dyDescent="0.3">
      <c r="A9" s="70" t="s">
        <v>13</v>
      </c>
      <c r="B9" s="421">
        <v>304</v>
      </c>
      <c r="C9" s="422">
        <v>38198</v>
      </c>
      <c r="D9" s="74">
        <f t="shared" ref="D9:D18" si="1">B9+C9</f>
        <v>38502</v>
      </c>
      <c r="E9" s="429">
        <v>200</v>
      </c>
      <c r="F9" s="76">
        <v>48439.99</v>
      </c>
      <c r="G9" s="75">
        <f t="shared" si="0"/>
        <v>48639.99</v>
      </c>
      <c r="H9" s="76">
        <v>0</v>
      </c>
      <c r="I9" s="407">
        <v>24171.55</v>
      </c>
      <c r="J9" s="412">
        <f t="shared" ref="J9:J18" si="2">+I9/G9*100</f>
        <v>49.694808736597189</v>
      </c>
    </row>
    <row r="10" spans="1:10" ht="15.6" x14ac:dyDescent="0.3">
      <c r="A10" s="70" t="s">
        <v>14</v>
      </c>
      <c r="B10" s="421">
        <v>1927</v>
      </c>
      <c r="C10" s="422">
        <v>6711</v>
      </c>
      <c r="D10" s="74">
        <f t="shared" si="1"/>
        <v>8638</v>
      </c>
      <c r="E10" s="429">
        <v>762.8</v>
      </c>
      <c r="F10" s="76">
        <v>6579.5</v>
      </c>
      <c r="G10" s="75">
        <f t="shared" si="0"/>
        <v>7342.3</v>
      </c>
      <c r="H10" s="76">
        <v>0</v>
      </c>
      <c r="I10" s="407">
        <v>4867.9399999999996</v>
      </c>
      <c r="J10" s="412">
        <f t="shared" si="2"/>
        <v>66.299933263418808</v>
      </c>
    </row>
    <row r="11" spans="1:10" ht="17.399999999999999" customHeight="1" x14ac:dyDescent="0.3">
      <c r="A11" s="77" t="s">
        <v>50</v>
      </c>
      <c r="B11" s="421">
        <v>6150</v>
      </c>
      <c r="C11" s="422">
        <v>0</v>
      </c>
      <c r="D11" s="78">
        <f t="shared" si="1"/>
        <v>6150</v>
      </c>
      <c r="E11" s="429">
        <v>4503</v>
      </c>
      <c r="F11" s="430">
        <v>0</v>
      </c>
      <c r="G11" s="79">
        <f t="shared" si="0"/>
        <v>4503</v>
      </c>
      <c r="H11" s="76">
        <v>0</v>
      </c>
      <c r="I11" s="407">
        <v>3544.06</v>
      </c>
      <c r="J11" s="412">
        <f t="shared" si="2"/>
        <v>78.704419276038195</v>
      </c>
    </row>
    <row r="12" spans="1:10" ht="15.6" x14ac:dyDescent="0.3">
      <c r="A12" s="70" t="s">
        <v>15</v>
      </c>
      <c r="B12" s="421">
        <v>11253</v>
      </c>
      <c r="C12" s="422">
        <v>28336</v>
      </c>
      <c r="D12" s="74">
        <f t="shared" si="1"/>
        <v>39589</v>
      </c>
      <c r="E12" s="429">
        <v>3150.84</v>
      </c>
      <c r="F12" s="76">
        <v>22385.439999999999</v>
      </c>
      <c r="G12" s="75">
        <f t="shared" si="0"/>
        <v>25536.28</v>
      </c>
      <c r="H12" s="76">
        <v>0</v>
      </c>
      <c r="I12" s="407">
        <v>26974.909999999996</v>
      </c>
      <c r="J12" s="412">
        <f t="shared" si="2"/>
        <v>105.63367099671525</v>
      </c>
    </row>
    <row r="13" spans="1:10" ht="15.6" x14ac:dyDescent="0.3">
      <c r="A13" s="70" t="s">
        <v>16</v>
      </c>
      <c r="B13" s="423">
        <v>22380</v>
      </c>
      <c r="C13" s="424">
        <v>57678</v>
      </c>
      <c r="D13" s="74">
        <f t="shared" si="1"/>
        <v>80058</v>
      </c>
      <c r="E13" s="429">
        <v>15265.92</v>
      </c>
      <c r="F13" s="76">
        <v>73625.47</v>
      </c>
      <c r="G13" s="75">
        <f t="shared" si="0"/>
        <v>88891.39</v>
      </c>
      <c r="H13" s="76">
        <v>0</v>
      </c>
      <c r="I13" s="407">
        <v>53682.759999999995</v>
      </c>
      <c r="J13" s="412">
        <f t="shared" si="2"/>
        <v>60.391405736821078</v>
      </c>
    </row>
    <row r="14" spans="1:10" ht="15.6" x14ac:dyDescent="0.3">
      <c r="A14" s="70" t="s">
        <v>17</v>
      </c>
      <c r="B14" s="425">
        <v>23400</v>
      </c>
      <c r="C14" s="424">
        <v>202628</v>
      </c>
      <c r="D14" s="74">
        <f t="shared" si="1"/>
        <v>226028</v>
      </c>
      <c r="E14" s="429">
        <v>11700</v>
      </c>
      <c r="F14" s="76">
        <v>167685.24</v>
      </c>
      <c r="G14" s="75">
        <f t="shared" si="0"/>
        <v>179385.24</v>
      </c>
      <c r="H14" s="76">
        <v>0</v>
      </c>
      <c r="I14" s="407">
        <v>184901.89</v>
      </c>
      <c r="J14" s="412">
        <f t="shared" si="2"/>
        <v>103.07530876007414</v>
      </c>
    </row>
    <row r="15" spans="1:10" ht="15.6" x14ac:dyDescent="0.3">
      <c r="A15" s="70" t="s">
        <v>18</v>
      </c>
      <c r="B15" s="426">
        <v>35572</v>
      </c>
      <c r="C15" s="427">
        <v>15003</v>
      </c>
      <c r="D15" s="74">
        <f t="shared" si="1"/>
        <v>50575</v>
      </c>
      <c r="E15" s="429">
        <v>14228.8</v>
      </c>
      <c r="F15" s="76">
        <v>12385.17</v>
      </c>
      <c r="G15" s="75">
        <f t="shared" si="0"/>
        <v>26613.97</v>
      </c>
      <c r="H15" s="76">
        <v>0</v>
      </c>
      <c r="I15" s="407">
        <v>21122.5</v>
      </c>
      <c r="J15" s="412">
        <f t="shared" si="2"/>
        <v>79.366212556788781</v>
      </c>
    </row>
    <row r="16" spans="1:10" ht="17.399999999999999" customHeight="1" x14ac:dyDescent="0.3">
      <c r="A16" s="80" t="s">
        <v>51</v>
      </c>
      <c r="B16" s="421">
        <v>32450</v>
      </c>
      <c r="C16" s="422">
        <v>0</v>
      </c>
      <c r="D16" s="78">
        <f t="shared" si="1"/>
        <v>32450</v>
      </c>
      <c r="E16" s="429">
        <v>44180</v>
      </c>
      <c r="F16" s="431">
        <v>0</v>
      </c>
      <c r="G16" s="81">
        <f t="shared" si="0"/>
        <v>44180</v>
      </c>
      <c r="H16" s="82">
        <v>0</v>
      </c>
      <c r="I16" s="408">
        <v>48249</v>
      </c>
      <c r="J16" s="412">
        <f t="shared" si="2"/>
        <v>109.21004979628792</v>
      </c>
    </row>
    <row r="17" spans="1:11" ht="16.2" thickBot="1" x14ac:dyDescent="0.35">
      <c r="A17" s="70" t="s">
        <v>19</v>
      </c>
      <c r="B17" s="423">
        <v>25000</v>
      </c>
      <c r="C17" s="424">
        <v>133555</v>
      </c>
      <c r="D17" s="83">
        <f t="shared" si="1"/>
        <v>158555</v>
      </c>
      <c r="E17" s="432">
        <v>11250</v>
      </c>
      <c r="F17" s="85">
        <v>91810.75</v>
      </c>
      <c r="G17" s="84">
        <f t="shared" si="0"/>
        <v>103060.75</v>
      </c>
      <c r="H17" s="85">
        <v>0</v>
      </c>
      <c r="I17" s="409">
        <v>114378.51999999999</v>
      </c>
      <c r="J17" s="412">
        <f t="shared" si="2"/>
        <v>110.98164917293924</v>
      </c>
    </row>
    <row r="18" spans="1:11" ht="18.600000000000001" thickBot="1" x14ac:dyDescent="0.4">
      <c r="A18" s="86" t="s">
        <v>9</v>
      </c>
      <c r="B18" s="87">
        <f>SUM(B8:B17)</f>
        <v>206453</v>
      </c>
      <c r="C18" s="87">
        <f>SUM(C8:C17)</f>
        <v>518012</v>
      </c>
      <c r="D18" s="88">
        <f t="shared" si="1"/>
        <v>724465</v>
      </c>
      <c r="E18" s="89">
        <f t="shared" ref="E18:H18" si="3">SUM(E8:E17)</f>
        <v>126849.01</v>
      </c>
      <c r="F18" s="90">
        <f t="shared" si="3"/>
        <v>477876.91</v>
      </c>
      <c r="G18" s="89">
        <f t="shared" si="3"/>
        <v>604725.91999999993</v>
      </c>
      <c r="H18" s="89">
        <f t="shared" si="3"/>
        <v>0</v>
      </c>
      <c r="I18" s="433">
        <f>SUM(I8:I17)</f>
        <v>548556.63</v>
      </c>
      <c r="J18" s="414">
        <f t="shared" si="2"/>
        <v>90.711611964640127</v>
      </c>
    </row>
    <row r="19" spans="1:11" ht="15.6" x14ac:dyDescent="0.3">
      <c r="A19" s="91"/>
      <c r="B19" s="91"/>
      <c r="C19" s="91"/>
      <c r="D19" s="92"/>
      <c r="F19" s="93"/>
      <c r="G19" s="93"/>
      <c r="I19" s="434" t="s">
        <v>201</v>
      </c>
      <c r="J19" s="435">
        <f>+I18/D18</f>
        <v>0.75718858744038708</v>
      </c>
      <c r="K19" s="436" t="s">
        <v>200</v>
      </c>
    </row>
    <row r="20" spans="1:11" x14ac:dyDescent="0.3">
      <c r="D20" s="94"/>
    </row>
    <row r="38" spans="1:5" ht="15.6" x14ac:dyDescent="0.3">
      <c r="A38" s="370"/>
      <c r="B38" s="370"/>
      <c r="D38" s="370"/>
      <c r="E38" s="370"/>
    </row>
  </sheetData>
  <mergeCells count="7">
    <mergeCell ref="A38:B38"/>
    <mergeCell ref="D38:E38"/>
    <mergeCell ref="A6:A7"/>
    <mergeCell ref="B6:D6"/>
    <mergeCell ref="E6:G6"/>
    <mergeCell ref="A5:J5"/>
    <mergeCell ref="H6:J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CE47-AB36-4BD2-9FAB-04C6E48031CC}">
  <dimension ref="A5:AH75"/>
  <sheetViews>
    <sheetView topLeftCell="A54" workbookViewId="0">
      <selection activeCell="J63" sqref="J63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10.6640625" customWidth="1"/>
    <col min="32" max="33" width="6.6640625" customWidth="1"/>
    <col min="34" max="34" width="11.6640625" bestFit="1" customWidth="1"/>
  </cols>
  <sheetData>
    <row r="5" spans="1:34" ht="15.6" x14ac:dyDescent="0.3">
      <c r="B5" s="383" t="s">
        <v>52</v>
      </c>
      <c r="C5" s="383"/>
      <c r="G5" s="384" t="s">
        <v>53</v>
      </c>
      <c r="H5" s="384"/>
      <c r="I5" s="384"/>
      <c r="J5" s="384"/>
      <c r="K5" s="384"/>
      <c r="L5" s="384"/>
      <c r="M5" s="384"/>
      <c r="N5" s="384"/>
    </row>
    <row r="6" spans="1:34" ht="28.8" x14ac:dyDescent="0.3">
      <c r="A6" s="96" t="s">
        <v>54</v>
      </c>
      <c r="B6" s="97" t="s">
        <v>55</v>
      </c>
      <c r="C6" s="98" t="s">
        <v>56</v>
      </c>
      <c r="D6" s="99" t="s">
        <v>36</v>
      </c>
      <c r="E6" s="100" t="s">
        <v>37</v>
      </c>
      <c r="F6" s="101" t="s">
        <v>57</v>
      </c>
      <c r="G6" s="102" t="s">
        <v>58</v>
      </c>
      <c r="H6" s="99" t="s">
        <v>36</v>
      </c>
      <c r="I6" s="100" t="s">
        <v>37</v>
      </c>
      <c r="J6" s="103" t="s">
        <v>57</v>
      </c>
      <c r="K6" s="98" t="s">
        <v>59</v>
      </c>
      <c r="L6" s="99" t="s">
        <v>36</v>
      </c>
      <c r="M6" s="100" t="s">
        <v>37</v>
      </c>
      <c r="N6" s="101" t="s">
        <v>57</v>
      </c>
      <c r="O6" s="104" t="s">
        <v>60</v>
      </c>
      <c r="P6" s="99" t="s">
        <v>36</v>
      </c>
      <c r="Q6" s="100" t="s">
        <v>37</v>
      </c>
      <c r="R6" s="101" t="s">
        <v>57</v>
      </c>
      <c r="S6" s="104" t="s">
        <v>61</v>
      </c>
      <c r="T6" s="99" t="s">
        <v>36</v>
      </c>
      <c r="U6" s="100" t="s">
        <v>37</v>
      </c>
      <c r="V6" s="101" t="s">
        <v>57</v>
      </c>
      <c r="W6" s="98" t="s">
        <v>62</v>
      </c>
      <c r="X6" s="99" t="s">
        <v>36</v>
      </c>
      <c r="Y6" s="100" t="s">
        <v>37</v>
      </c>
      <c r="Z6" s="101" t="s">
        <v>57</v>
      </c>
      <c r="AA6" s="105" t="s">
        <v>63</v>
      </c>
      <c r="AB6" s="99" t="s">
        <v>36</v>
      </c>
      <c r="AC6" s="100" t="s">
        <v>37</v>
      </c>
      <c r="AD6" s="101" t="s">
        <v>57</v>
      </c>
      <c r="AE6" s="104" t="s">
        <v>64</v>
      </c>
      <c r="AF6" s="99" t="s">
        <v>36</v>
      </c>
      <c r="AG6" s="100" t="s">
        <v>37</v>
      </c>
      <c r="AH6" s="101" t="s">
        <v>57</v>
      </c>
    </row>
    <row r="7" spans="1:34" ht="15.6" x14ac:dyDescent="0.3">
      <c r="A7" s="106">
        <v>1</v>
      </c>
      <c r="B7" s="107" t="s">
        <v>65</v>
      </c>
      <c r="C7" s="108">
        <v>33</v>
      </c>
      <c r="D7" s="108">
        <v>31</v>
      </c>
      <c r="E7" s="108">
        <v>2</v>
      </c>
      <c r="F7" s="108">
        <v>33</v>
      </c>
      <c r="G7" s="108">
        <v>12</v>
      </c>
      <c r="H7" s="108">
        <v>12</v>
      </c>
      <c r="I7" s="108">
        <v>0</v>
      </c>
      <c r="J7" s="108">
        <v>12</v>
      </c>
      <c r="K7" s="108">
        <v>18</v>
      </c>
      <c r="L7" s="108">
        <v>16</v>
      </c>
      <c r="M7" s="108">
        <v>2</v>
      </c>
      <c r="N7" s="108">
        <v>18</v>
      </c>
      <c r="O7" s="108">
        <v>12</v>
      </c>
      <c r="P7" s="108">
        <v>11</v>
      </c>
      <c r="Q7" s="108">
        <v>1</v>
      </c>
      <c r="R7" s="108">
        <v>12</v>
      </c>
      <c r="S7" s="108">
        <v>2</v>
      </c>
      <c r="T7" s="108">
        <v>4</v>
      </c>
      <c r="U7" s="108">
        <v>0</v>
      </c>
      <c r="V7" s="108">
        <v>4</v>
      </c>
      <c r="W7" s="108">
        <v>0</v>
      </c>
      <c r="X7" s="108">
        <v>0</v>
      </c>
      <c r="Y7" s="108">
        <v>0</v>
      </c>
      <c r="Z7" s="108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1</v>
      </c>
      <c r="AF7" s="108">
        <v>27</v>
      </c>
      <c r="AG7" s="108">
        <v>5</v>
      </c>
      <c r="AH7" s="108">
        <v>32</v>
      </c>
    </row>
    <row r="8" spans="1:34" ht="15.6" x14ac:dyDescent="0.3">
      <c r="A8" s="13">
        <v>2</v>
      </c>
      <c r="B8" s="107" t="s">
        <v>66</v>
      </c>
      <c r="C8" s="109">
        <v>58</v>
      </c>
      <c r="D8" s="109">
        <v>40</v>
      </c>
      <c r="E8" s="109">
        <v>18</v>
      </c>
      <c r="F8" s="109">
        <v>58</v>
      </c>
      <c r="G8" s="109">
        <v>12</v>
      </c>
      <c r="H8" s="109">
        <v>11</v>
      </c>
      <c r="I8" s="109">
        <v>1</v>
      </c>
      <c r="J8" s="109">
        <v>12</v>
      </c>
      <c r="K8" s="109">
        <v>15</v>
      </c>
      <c r="L8" s="109">
        <v>12</v>
      </c>
      <c r="M8" s="109">
        <v>3</v>
      </c>
      <c r="N8" s="109">
        <v>15</v>
      </c>
      <c r="O8" s="109">
        <v>8</v>
      </c>
      <c r="P8" s="109">
        <v>6</v>
      </c>
      <c r="Q8" s="109">
        <v>2</v>
      </c>
      <c r="R8" s="109">
        <v>8</v>
      </c>
      <c r="S8" s="109">
        <v>3</v>
      </c>
      <c r="T8" s="109">
        <v>10</v>
      </c>
      <c r="U8" s="109">
        <v>2</v>
      </c>
      <c r="V8" s="109">
        <v>12</v>
      </c>
      <c r="W8" s="109">
        <v>2</v>
      </c>
      <c r="X8" s="109">
        <v>8</v>
      </c>
      <c r="Y8" s="109">
        <v>0</v>
      </c>
      <c r="Z8" s="109">
        <v>8</v>
      </c>
      <c r="AA8" s="109">
        <v>0</v>
      </c>
      <c r="AB8" s="109">
        <v>0</v>
      </c>
      <c r="AC8" s="109">
        <v>0</v>
      </c>
      <c r="AD8" s="109">
        <v>0</v>
      </c>
      <c r="AE8" s="109">
        <v>1</v>
      </c>
      <c r="AF8" s="109">
        <v>5</v>
      </c>
      <c r="AG8" s="109">
        <v>0</v>
      </c>
      <c r="AH8" s="109">
        <v>5</v>
      </c>
    </row>
    <row r="9" spans="1:34" ht="15.6" x14ac:dyDescent="0.3">
      <c r="A9" s="3"/>
      <c r="B9" s="3" t="s">
        <v>9</v>
      </c>
      <c r="C9" s="110">
        <f t="shared" ref="C9:AD9" si="0">SUM(C7:C8)</f>
        <v>91</v>
      </c>
      <c r="D9" s="110">
        <f t="shared" si="0"/>
        <v>71</v>
      </c>
      <c r="E9" s="110">
        <f t="shared" si="0"/>
        <v>20</v>
      </c>
      <c r="F9" s="110">
        <f t="shared" si="0"/>
        <v>91</v>
      </c>
      <c r="G9" s="110">
        <f t="shared" si="0"/>
        <v>24</v>
      </c>
      <c r="H9" s="110">
        <f t="shared" si="0"/>
        <v>23</v>
      </c>
      <c r="I9" s="110">
        <f t="shared" si="0"/>
        <v>1</v>
      </c>
      <c r="J9" s="110">
        <f t="shared" si="0"/>
        <v>24</v>
      </c>
      <c r="K9" s="110">
        <f t="shared" si="0"/>
        <v>33</v>
      </c>
      <c r="L9" s="110">
        <f t="shared" si="0"/>
        <v>28</v>
      </c>
      <c r="M9" s="110">
        <f t="shared" si="0"/>
        <v>5</v>
      </c>
      <c r="N9" s="110">
        <f t="shared" si="0"/>
        <v>33</v>
      </c>
      <c r="O9" s="110">
        <f t="shared" si="0"/>
        <v>20</v>
      </c>
      <c r="P9" s="110">
        <f t="shared" si="0"/>
        <v>17</v>
      </c>
      <c r="Q9" s="110">
        <f t="shared" si="0"/>
        <v>3</v>
      </c>
      <c r="R9" s="110">
        <f t="shared" si="0"/>
        <v>20</v>
      </c>
      <c r="S9" s="110">
        <f t="shared" si="0"/>
        <v>5</v>
      </c>
      <c r="T9" s="110">
        <f t="shared" si="0"/>
        <v>14</v>
      </c>
      <c r="U9" s="110">
        <f t="shared" si="0"/>
        <v>2</v>
      </c>
      <c r="V9" s="110">
        <f t="shared" si="0"/>
        <v>16</v>
      </c>
      <c r="W9" s="110">
        <f t="shared" si="0"/>
        <v>2</v>
      </c>
      <c r="X9" s="110">
        <f t="shared" si="0"/>
        <v>8</v>
      </c>
      <c r="Y9" s="110">
        <f t="shared" si="0"/>
        <v>0</v>
      </c>
      <c r="Z9" s="110">
        <f t="shared" si="0"/>
        <v>8</v>
      </c>
      <c r="AA9" s="3">
        <f t="shared" si="0"/>
        <v>0</v>
      </c>
      <c r="AB9" s="3">
        <f t="shared" si="0"/>
        <v>0</v>
      </c>
      <c r="AC9" s="3">
        <f t="shared" si="0"/>
        <v>0</v>
      </c>
      <c r="AD9" s="110">
        <f t="shared" si="0"/>
        <v>0</v>
      </c>
      <c r="AE9" s="110">
        <f>SUM(AE7:AE8)</f>
        <v>2</v>
      </c>
      <c r="AF9" s="110">
        <f>SUM(AF7:AF8)</f>
        <v>32</v>
      </c>
      <c r="AG9" s="111">
        <f>SUM(AG7:AG8)</f>
        <v>5</v>
      </c>
      <c r="AH9" s="113">
        <f t="shared" ref="AH9" si="1">+AF9+AG9</f>
        <v>37</v>
      </c>
    </row>
    <row r="11" spans="1:34" ht="15.6" x14ac:dyDescent="0.3">
      <c r="B11" s="114"/>
      <c r="G11" s="115" t="s">
        <v>67</v>
      </c>
      <c r="K11" s="116"/>
      <c r="L11" s="116"/>
      <c r="M11" s="116"/>
      <c r="N11" s="116"/>
    </row>
    <row r="12" spans="1:34" ht="28.8" x14ac:dyDescent="0.3">
      <c r="A12" s="96" t="s">
        <v>54</v>
      </c>
      <c r="B12" s="97" t="s">
        <v>55</v>
      </c>
      <c r="C12" s="98" t="s">
        <v>56</v>
      </c>
      <c r="D12" s="99" t="s">
        <v>36</v>
      </c>
      <c r="E12" s="100" t="s">
        <v>37</v>
      </c>
      <c r="F12" s="101" t="s">
        <v>57</v>
      </c>
      <c r="G12" s="102" t="s">
        <v>58</v>
      </c>
      <c r="H12" s="99" t="s">
        <v>36</v>
      </c>
      <c r="I12" s="100" t="s">
        <v>37</v>
      </c>
      <c r="J12" s="103" t="s">
        <v>57</v>
      </c>
      <c r="K12" s="98" t="s">
        <v>59</v>
      </c>
      <c r="L12" s="99" t="s">
        <v>36</v>
      </c>
      <c r="M12" s="100" t="s">
        <v>37</v>
      </c>
      <c r="N12" s="101" t="s">
        <v>57</v>
      </c>
      <c r="O12" s="104" t="s">
        <v>60</v>
      </c>
      <c r="P12" s="99" t="s">
        <v>36</v>
      </c>
      <c r="Q12" s="100" t="s">
        <v>37</v>
      </c>
      <c r="R12" s="101" t="s">
        <v>57</v>
      </c>
      <c r="S12" s="104" t="s">
        <v>61</v>
      </c>
      <c r="T12" s="99" t="s">
        <v>36</v>
      </c>
      <c r="U12" s="100" t="s">
        <v>37</v>
      </c>
      <c r="V12" s="101" t="s">
        <v>57</v>
      </c>
      <c r="W12" s="98" t="s">
        <v>62</v>
      </c>
      <c r="X12" s="99" t="s">
        <v>36</v>
      </c>
      <c r="Y12" s="100" t="s">
        <v>37</v>
      </c>
      <c r="Z12" s="101" t="s">
        <v>57</v>
      </c>
      <c r="AA12" s="105" t="s">
        <v>63</v>
      </c>
      <c r="AB12" s="99" t="s">
        <v>36</v>
      </c>
      <c r="AC12" s="100" t="s">
        <v>37</v>
      </c>
      <c r="AD12" s="101" t="s">
        <v>57</v>
      </c>
      <c r="AE12" s="104" t="s">
        <v>64</v>
      </c>
      <c r="AF12" s="99" t="s">
        <v>36</v>
      </c>
      <c r="AG12" s="100" t="s">
        <v>37</v>
      </c>
      <c r="AH12" s="101" t="s">
        <v>57</v>
      </c>
    </row>
    <row r="13" spans="1:34" ht="15.6" x14ac:dyDescent="0.3">
      <c r="A13" s="13">
        <v>1</v>
      </c>
      <c r="B13" s="107" t="s">
        <v>68</v>
      </c>
      <c r="C13" s="117">
        <v>98</v>
      </c>
      <c r="D13" s="118">
        <v>84</v>
      </c>
      <c r="E13" s="119">
        <v>14</v>
      </c>
      <c r="F13" s="120">
        <v>98</v>
      </c>
      <c r="G13" s="119">
        <v>7</v>
      </c>
      <c r="H13" s="119">
        <v>7</v>
      </c>
      <c r="I13" s="119">
        <v>0</v>
      </c>
      <c r="J13" s="121">
        <v>7</v>
      </c>
      <c r="K13" s="117">
        <v>37</v>
      </c>
      <c r="L13" s="118">
        <v>33</v>
      </c>
      <c r="M13" s="119">
        <v>4</v>
      </c>
      <c r="N13" s="120">
        <v>37</v>
      </c>
      <c r="O13" s="119">
        <v>5</v>
      </c>
      <c r="P13" s="119">
        <v>5</v>
      </c>
      <c r="Q13" s="119">
        <v>0</v>
      </c>
      <c r="R13" s="121">
        <v>5</v>
      </c>
      <c r="S13" s="122">
        <v>0</v>
      </c>
      <c r="T13" s="122">
        <v>0</v>
      </c>
      <c r="U13" s="119">
        <v>0</v>
      </c>
      <c r="V13" s="122">
        <v>0</v>
      </c>
      <c r="W13" s="123">
        <v>0</v>
      </c>
      <c r="X13" s="123">
        <v>0</v>
      </c>
      <c r="Y13" s="124">
        <v>0</v>
      </c>
      <c r="Z13" s="123">
        <v>0</v>
      </c>
      <c r="AA13" s="106">
        <v>0</v>
      </c>
      <c r="AB13" s="106">
        <v>0</v>
      </c>
      <c r="AC13" s="106">
        <v>0</v>
      </c>
      <c r="AD13" s="125">
        <v>0</v>
      </c>
      <c r="AE13" s="13">
        <v>3</v>
      </c>
      <c r="AF13" s="126">
        <v>12</v>
      </c>
      <c r="AG13" s="126">
        <v>3</v>
      </c>
      <c r="AH13" s="113">
        <v>15</v>
      </c>
    </row>
    <row r="14" spans="1:34" ht="15.6" x14ac:dyDescent="0.3">
      <c r="A14" s="13">
        <v>2</v>
      </c>
      <c r="B14" s="107" t="s">
        <v>69</v>
      </c>
      <c r="C14" s="117">
        <v>95</v>
      </c>
      <c r="D14" s="118">
        <v>89</v>
      </c>
      <c r="E14" s="119">
        <v>6</v>
      </c>
      <c r="F14" s="120">
        <v>95</v>
      </c>
      <c r="G14" s="119">
        <v>30</v>
      </c>
      <c r="H14" s="119">
        <v>29</v>
      </c>
      <c r="I14" s="119">
        <v>1</v>
      </c>
      <c r="J14" s="121">
        <v>30</v>
      </c>
      <c r="K14" s="117">
        <v>79</v>
      </c>
      <c r="L14" s="118">
        <v>73</v>
      </c>
      <c r="M14" s="119">
        <v>6</v>
      </c>
      <c r="N14" s="120">
        <v>79</v>
      </c>
      <c r="O14" s="119">
        <v>5</v>
      </c>
      <c r="P14" s="119">
        <v>5</v>
      </c>
      <c r="Q14" s="119">
        <v>0</v>
      </c>
      <c r="R14" s="121">
        <v>5</v>
      </c>
      <c r="S14" s="122">
        <v>7</v>
      </c>
      <c r="T14" s="122">
        <v>20</v>
      </c>
      <c r="U14" s="119">
        <v>1</v>
      </c>
      <c r="V14" s="122">
        <v>21</v>
      </c>
      <c r="W14" s="123">
        <v>2</v>
      </c>
      <c r="X14" s="123">
        <v>6</v>
      </c>
      <c r="Y14" s="124">
        <v>1</v>
      </c>
      <c r="Z14" s="123">
        <v>7</v>
      </c>
      <c r="AA14" s="106">
        <v>0</v>
      </c>
      <c r="AB14" s="106">
        <v>0</v>
      </c>
      <c r="AC14" s="106">
        <v>0</v>
      </c>
      <c r="AD14" s="125">
        <v>0</v>
      </c>
      <c r="AE14" s="13">
        <v>6</v>
      </c>
      <c r="AF14" s="126">
        <v>33</v>
      </c>
      <c r="AG14" s="126">
        <v>3</v>
      </c>
      <c r="AH14" s="113">
        <v>36</v>
      </c>
    </row>
    <row r="15" spans="1:34" ht="15.6" x14ac:dyDescent="0.3">
      <c r="A15" s="3"/>
      <c r="B15" s="3" t="s">
        <v>9</v>
      </c>
      <c r="C15" s="110">
        <f t="shared" ref="C15:AH15" si="2">SUM(C13:C14)</f>
        <v>193</v>
      </c>
      <c r="D15" s="110">
        <f t="shared" si="2"/>
        <v>173</v>
      </c>
      <c r="E15" s="110">
        <f t="shared" si="2"/>
        <v>20</v>
      </c>
      <c r="F15" s="110">
        <f t="shared" si="2"/>
        <v>193</v>
      </c>
      <c r="G15" s="110">
        <f t="shared" si="2"/>
        <v>37</v>
      </c>
      <c r="H15" s="110">
        <f t="shared" si="2"/>
        <v>36</v>
      </c>
      <c r="I15" s="110">
        <f t="shared" si="2"/>
        <v>1</v>
      </c>
      <c r="J15" s="110">
        <f t="shared" si="2"/>
        <v>37</v>
      </c>
      <c r="K15" s="110">
        <f t="shared" si="2"/>
        <v>116</v>
      </c>
      <c r="L15" s="110">
        <f t="shared" si="2"/>
        <v>106</v>
      </c>
      <c r="M15" s="110">
        <f t="shared" si="2"/>
        <v>10</v>
      </c>
      <c r="N15" s="110">
        <f t="shared" si="2"/>
        <v>116</v>
      </c>
      <c r="O15" s="110">
        <f t="shared" si="2"/>
        <v>10</v>
      </c>
      <c r="P15" s="110">
        <f t="shared" si="2"/>
        <v>10</v>
      </c>
      <c r="Q15" s="110">
        <f t="shared" si="2"/>
        <v>0</v>
      </c>
      <c r="R15" s="110">
        <f t="shared" si="2"/>
        <v>10</v>
      </c>
      <c r="S15" s="110">
        <f t="shared" si="2"/>
        <v>7</v>
      </c>
      <c r="T15" s="110">
        <f t="shared" si="2"/>
        <v>20</v>
      </c>
      <c r="U15" s="110">
        <f t="shared" si="2"/>
        <v>1</v>
      </c>
      <c r="V15" s="110">
        <f t="shared" si="2"/>
        <v>21</v>
      </c>
      <c r="W15" s="110">
        <f t="shared" si="2"/>
        <v>2</v>
      </c>
      <c r="X15" s="110">
        <f t="shared" si="2"/>
        <v>6</v>
      </c>
      <c r="Y15" s="110">
        <f t="shared" si="2"/>
        <v>1</v>
      </c>
      <c r="Z15" s="110">
        <f t="shared" si="2"/>
        <v>7</v>
      </c>
      <c r="AA15" s="3">
        <f t="shared" si="2"/>
        <v>0</v>
      </c>
      <c r="AB15" s="3">
        <f t="shared" si="2"/>
        <v>0</v>
      </c>
      <c r="AC15" s="3">
        <f t="shared" si="2"/>
        <v>0</v>
      </c>
      <c r="AD15" s="110">
        <f t="shared" si="2"/>
        <v>0</v>
      </c>
      <c r="AE15" s="110">
        <f t="shared" si="2"/>
        <v>9</v>
      </c>
      <c r="AF15" s="110">
        <f t="shared" si="2"/>
        <v>45</v>
      </c>
      <c r="AG15" s="111">
        <f t="shared" si="2"/>
        <v>6</v>
      </c>
      <c r="AH15" s="112">
        <f t="shared" si="2"/>
        <v>51</v>
      </c>
    </row>
    <row r="17" spans="1:34" ht="18" x14ac:dyDescent="0.35">
      <c r="B17" s="114"/>
      <c r="G17" s="115" t="s">
        <v>70</v>
      </c>
      <c r="K17" s="385" t="s">
        <v>14</v>
      </c>
      <c r="L17" s="385"/>
      <c r="M17" s="385"/>
      <c r="N17" s="385"/>
    </row>
    <row r="18" spans="1:34" ht="28.8" x14ac:dyDescent="0.3">
      <c r="A18" s="96" t="s">
        <v>54</v>
      </c>
      <c r="B18" s="97" t="s">
        <v>55</v>
      </c>
      <c r="C18" s="98" t="s">
        <v>56</v>
      </c>
      <c r="D18" s="99" t="s">
        <v>36</v>
      </c>
      <c r="E18" s="100" t="s">
        <v>37</v>
      </c>
      <c r="F18" s="101" t="s">
        <v>57</v>
      </c>
      <c r="G18" s="102" t="s">
        <v>58</v>
      </c>
      <c r="H18" s="99" t="s">
        <v>36</v>
      </c>
      <c r="I18" s="100" t="s">
        <v>37</v>
      </c>
      <c r="J18" s="103" t="s">
        <v>57</v>
      </c>
      <c r="K18" s="98" t="s">
        <v>59</v>
      </c>
      <c r="L18" s="99" t="s">
        <v>36</v>
      </c>
      <c r="M18" s="100" t="s">
        <v>37</v>
      </c>
      <c r="N18" s="101" t="s">
        <v>57</v>
      </c>
      <c r="O18" s="104" t="s">
        <v>60</v>
      </c>
      <c r="P18" s="99" t="s">
        <v>36</v>
      </c>
      <c r="Q18" s="100" t="s">
        <v>37</v>
      </c>
      <c r="R18" s="101" t="s">
        <v>57</v>
      </c>
      <c r="S18" s="104" t="s">
        <v>61</v>
      </c>
      <c r="T18" s="99" t="s">
        <v>36</v>
      </c>
      <c r="U18" s="100" t="s">
        <v>37</v>
      </c>
      <c r="V18" s="101" t="s">
        <v>57</v>
      </c>
      <c r="W18" s="98" t="s">
        <v>62</v>
      </c>
      <c r="X18" s="99" t="s">
        <v>36</v>
      </c>
      <c r="Y18" s="100" t="s">
        <v>37</v>
      </c>
      <c r="Z18" s="101" t="s">
        <v>57</v>
      </c>
      <c r="AA18" s="105" t="s">
        <v>63</v>
      </c>
      <c r="AB18" s="99" t="s">
        <v>36</v>
      </c>
      <c r="AC18" s="100" t="s">
        <v>37</v>
      </c>
      <c r="AD18" s="101" t="s">
        <v>57</v>
      </c>
      <c r="AE18" s="104" t="s">
        <v>64</v>
      </c>
      <c r="AF18" s="99" t="s">
        <v>36</v>
      </c>
      <c r="AG18" s="100" t="s">
        <v>37</v>
      </c>
      <c r="AH18" s="101" t="s">
        <v>57</v>
      </c>
    </row>
    <row r="19" spans="1:34" ht="15.6" x14ac:dyDescent="0.3">
      <c r="A19" s="106">
        <v>1</v>
      </c>
      <c r="B19" s="107" t="s">
        <v>71</v>
      </c>
      <c r="C19" s="128">
        <v>40</v>
      </c>
      <c r="D19" s="129">
        <v>32</v>
      </c>
      <c r="E19" s="130">
        <v>4</v>
      </c>
      <c r="F19" s="131">
        <v>36</v>
      </c>
      <c r="G19" s="130">
        <v>3</v>
      </c>
      <c r="H19" s="130">
        <v>3</v>
      </c>
      <c r="I19" s="130">
        <v>0</v>
      </c>
      <c r="J19" s="132">
        <v>3</v>
      </c>
      <c r="K19" s="133">
        <v>7</v>
      </c>
      <c r="L19" s="129">
        <v>7</v>
      </c>
      <c r="M19" s="130">
        <v>0</v>
      </c>
      <c r="N19" s="131">
        <v>7</v>
      </c>
      <c r="O19" s="130">
        <v>1</v>
      </c>
      <c r="P19" s="130">
        <v>1</v>
      </c>
      <c r="Q19" s="130">
        <v>0</v>
      </c>
      <c r="R19" s="132">
        <v>1</v>
      </c>
      <c r="S19" s="134">
        <v>2</v>
      </c>
      <c r="T19" s="134">
        <v>5</v>
      </c>
      <c r="U19" s="130">
        <v>0</v>
      </c>
      <c r="V19" s="134">
        <v>5</v>
      </c>
      <c r="W19" s="135"/>
      <c r="X19" s="135"/>
      <c r="Y19" s="136"/>
      <c r="Z19" s="135"/>
      <c r="AA19" s="106"/>
      <c r="AB19" s="106"/>
      <c r="AC19" s="106"/>
      <c r="AD19" s="137"/>
      <c r="AE19" s="138">
        <v>1</v>
      </c>
      <c r="AF19" s="113">
        <v>5</v>
      </c>
      <c r="AG19" s="139">
        <v>0</v>
      </c>
      <c r="AH19" s="113">
        <v>5</v>
      </c>
    </row>
    <row r="20" spans="1:34" ht="15.6" x14ac:dyDescent="0.3">
      <c r="A20" s="126">
        <v>2</v>
      </c>
      <c r="B20" s="107" t="s">
        <v>72</v>
      </c>
      <c r="C20" s="133">
        <v>27</v>
      </c>
      <c r="D20" s="129">
        <v>23</v>
      </c>
      <c r="E20" s="130">
        <v>2</v>
      </c>
      <c r="F20" s="131">
        <v>25</v>
      </c>
      <c r="G20" s="130">
        <v>1</v>
      </c>
      <c r="H20" s="130">
        <v>1</v>
      </c>
      <c r="I20" s="130">
        <v>0</v>
      </c>
      <c r="J20" s="132">
        <v>1</v>
      </c>
      <c r="K20" s="133">
        <v>4</v>
      </c>
      <c r="L20" s="129">
        <v>4</v>
      </c>
      <c r="M20" s="130">
        <v>0</v>
      </c>
      <c r="N20" s="131">
        <v>4</v>
      </c>
      <c r="O20" s="130">
        <v>1</v>
      </c>
      <c r="P20" s="130">
        <v>1</v>
      </c>
      <c r="Q20" s="130">
        <v>0</v>
      </c>
      <c r="R20" s="132">
        <v>1</v>
      </c>
      <c r="S20" s="134"/>
      <c r="T20" s="134"/>
      <c r="U20" s="130"/>
      <c r="V20" s="134"/>
      <c r="W20" s="135"/>
      <c r="X20" s="135"/>
      <c r="Y20" s="136"/>
      <c r="Z20" s="135"/>
      <c r="AA20" s="106"/>
      <c r="AB20" s="106"/>
      <c r="AC20" s="106"/>
      <c r="AD20" s="137"/>
      <c r="AE20" s="138"/>
      <c r="AF20" s="113"/>
      <c r="AG20" s="139"/>
      <c r="AH20" s="113"/>
    </row>
    <row r="21" spans="1:34" ht="15.6" x14ac:dyDescent="0.3">
      <c r="A21" s="3"/>
      <c r="B21" s="3" t="s">
        <v>9</v>
      </c>
      <c r="C21" s="110">
        <f t="shared" ref="C21:AD21" si="3">SUM(C19:C20)</f>
        <v>67</v>
      </c>
      <c r="D21" s="110">
        <f t="shared" si="3"/>
        <v>55</v>
      </c>
      <c r="E21" s="110">
        <f t="shared" si="3"/>
        <v>6</v>
      </c>
      <c r="F21" s="110">
        <f t="shared" si="3"/>
        <v>61</v>
      </c>
      <c r="G21" s="110">
        <f t="shared" si="3"/>
        <v>4</v>
      </c>
      <c r="H21" s="110">
        <f t="shared" si="3"/>
        <v>4</v>
      </c>
      <c r="I21" s="110">
        <f t="shared" si="3"/>
        <v>0</v>
      </c>
      <c r="J21" s="110">
        <f t="shared" si="3"/>
        <v>4</v>
      </c>
      <c r="K21" s="110">
        <f t="shared" si="3"/>
        <v>11</v>
      </c>
      <c r="L21" s="110">
        <f t="shared" si="3"/>
        <v>11</v>
      </c>
      <c r="M21" s="110">
        <f t="shared" si="3"/>
        <v>0</v>
      </c>
      <c r="N21" s="110">
        <f t="shared" si="3"/>
        <v>11</v>
      </c>
      <c r="O21" s="110">
        <f t="shared" si="3"/>
        <v>2</v>
      </c>
      <c r="P21" s="110">
        <f t="shared" si="3"/>
        <v>2</v>
      </c>
      <c r="Q21" s="110">
        <f t="shared" si="3"/>
        <v>0</v>
      </c>
      <c r="R21" s="110">
        <f t="shared" si="3"/>
        <v>2</v>
      </c>
      <c r="S21" s="110">
        <f t="shared" si="3"/>
        <v>2</v>
      </c>
      <c r="T21" s="110">
        <f t="shared" si="3"/>
        <v>5</v>
      </c>
      <c r="U21" s="110">
        <f t="shared" si="3"/>
        <v>0</v>
      </c>
      <c r="V21" s="110">
        <f t="shared" si="3"/>
        <v>5</v>
      </c>
      <c r="W21" s="110">
        <f t="shared" si="3"/>
        <v>0</v>
      </c>
      <c r="X21" s="110">
        <f t="shared" si="3"/>
        <v>0</v>
      </c>
      <c r="Y21" s="110">
        <f t="shared" si="3"/>
        <v>0</v>
      </c>
      <c r="Z21" s="110">
        <f t="shared" si="3"/>
        <v>0</v>
      </c>
      <c r="AA21" s="3">
        <f t="shared" si="3"/>
        <v>0</v>
      </c>
      <c r="AB21" s="3">
        <f t="shared" si="3"/>
        <v>0</v>
      </c>
      <c r="AC21" s="3">
        <f t="shared" si="3"/>
        <v>0</v>
      </c>
      <c r="AD21" s="110">
        <f t="shared" si="3"/>
        <v>0</v>
      </c>
      <c r="AE21" s="110">
        <f>SUM(AE19:AE20)</f>
        <v>1</v>
      </c>
      <c r="AF21" s="110">
        <f>SUM(AF19:AF20)</f>
        <v>5</v>
      </c>
      <c r="AG21" s="111">
        <f>SUM(AG19:AG20)</f>
        <v>0</v>
      </c>
      <c r="AH21" s="113">
        <f t="shared" ref="AH21" si="4">+AF21+AG21</f>
        <v>5</v>
      </c>
    </row>
    <row r="23" spans="1:34" ht="15.6" x14ac:dyDescent="0.3">
      <c r="B23" s="114"/>
      <c r="G23" s="115" t="s">
        <v>73</v>
      </c>
      <c r="K23" s="116"/>
      <c r="L23" s="116"/>
      <c r="M23" s="116"/>
      <c r="N23" s="116"/>
    </row>
    <row r="24" spans="1:34" ht="28.8" x14ac:dyDescent="0.3">
      <c r="A24" s="96" t="s">
        <v>54</v>
      </c>
      <c r="B24" s="97" t="s">
        <v>55</v>
      </c>
      <c r="C24" s="98" t="s">
        <v>56</v>
      </c>
      <c r="D24" s="99" t="s">
        <v>36</v>
      </c>
      <c r="E24" s="100" t="s">
        <v>37</v>
      </c>
      <c r="F24" s="101" t="s">
        <v>57</v>
      </c>
      <c r="G24" s="102" t="s">
        <v>58</v>
      </c>
      <c r="H24" s="99" t="s">
        <v>36</v>
      </c>
      <c r="I24" s="100" t="s">
        <v>37</v>
      </c>
      <c r="J24" s="103" t="s">
        <v>57</v>
      </c>
      <c r="K24" s="98" t="s">
        <v>59</v>
      </c>
      <c r="L24" s="99" t="s">
        <v>36</v>
      </c>
      <c r="M24" s="100" t="s">
        <v>37</v>
      </c>
      <c r="N24" s="101" t="s">
        <v>57</v>
      </c>
      <c r="O24" s="104" t="s">
        <v>60</v>
      </c>
      <c r="P24" s="99" t="s">
        <v>36</v>
      </c>
      <c r="Q24" s="100" t="s">
        <v>37</v>
      </c>
      <c r="R24" s="101" t="s">
        <v>57</v>
      </c>
      <c r="S24" s="104" t="s">
        <v>61</v>
      </c>
      <c r="T24" s="99" t="s">
        <v>36</v>
      </c>
      <c r="U24" s="100" t="s">
        <v>37</v>
      </c>
      <c r="V24" s="101" t="s">
        <v>57</v>
      </c>
      <c r="W24" s="98" t="s">
        <v>62</v>
      </c>
      <c r="X24" s="99" t="s">
        <v>36</v>
      </c>
      <c r="Y24" s="100" t="s">
        <v>37</v>
      </c>
      <c r="Z24" s="101" t="s">
        <v>57</v>
      </c>
      <c r="AA24" s="105" t="s">
        <v>63</v>
      </c>
      <c r="AB24" s="99" t="s">
        <v>36</v>
      </c>
      <c r="AC24" s="100" t="s">
        <v>37</v>
      </c>
      <c r="AD24" s="101" t="s">
        <v>57</v>
      </c>
      <c r="AE24" s="104" t="s">
        <v>64</v>
      </c>
      <c r="AF24" s="99" t="s">
        <v>36</v>
      </c>
      <c r="AG24" s="100" t="s">
        <v>37</v>
      </c>
      <c r="AH24" s="101" t="s">
        <v>57</v>
      </c>
    </row>
    <row r="25" spans="1:34" ht="15.6" x14ac:dyDescent="0.3">
      <c r="A25" s="126">
        <v>1</v>
      </c>
      <c r="B25" s="140" t="s">
        <v>74</v>
      </c>
      <c r="C25" s="141">
        <v>51</v>
      </c>
      <c r="D25" s="141">
        <v>46</v>
      </c>
      <c r="E25" s="141">
        <v>3</v>
      </c>
      <c r="F25" s="142">
        <v>49</v>
      </c>
      <c r="G25" s="141">
        <v>16</v>
      </c>
      <c r="H25" s="141">
        <v>16</v>
      </c>
      <c r="I25" s="141">
        <v>0</v>
      </c>
      <c r="J25" s="142">
        <v>16</v>
      </c>
      <c r="K25" s="141">
        <v>16</v>
      </c>
      <c r="L25" s="141">
        <v>15</v>
      </c>
      <c r="M25" s="141">
        <v>1</v>
      </c>
      <c r="N25" s="142">
        <v>16</v>
      </c>
      <c r="O25" s="141">
        <v>3</v>
      </c>
      <c r="P25" s="141">
        <v>3</v>
      </c>
      <c r="Q25" s="141">
        <v>0</v>
      </c>
      <c r="R25" s="142">
        <v>3</v>
      </c>
      <c r="S25" s="141">
        <v>2</v>
      </c>
      <c r="T25" s="141">
        <v>14</v>
      </c>
      <c r="U25" s="141">
        <v>2</v>
      </c>
      <c r="V25" s="142">
        <v>16</v>
      </c>
      <c r="W25" s="141">
        <v>1</v>
      </c>
      <c r="X25" s="141">
        <v>7</v>
      </c>
      <c r="Y25" s="141">
        <v>2</v>
      </c>
      <c r="Z25" s="142">
        <v>9</v>
      </c>
      <c r="AA25" s="141">
        <v>0</v>
      </c>
      <c r="AB25" s="141">
        <v>0</v>
      </c>
      <c r="AC25" s="141">
        <v>0</v>
      </c>
      <c r="AD25" s="142">
        <v>0</v>
      </c>
      <c r="AE25" s="109">
        <v>2</v>
      </c>
      <c r="AF25" s="143">
        <v>22</v>
      </c>
      <c r="AG25" s="143">
        <v>3</v>
      </c>
      <c r="AH25" s="142">
        <v>25</v>
      </c>
    </row>
    <row r="26" spans="1:34" ht="15.6" x14ac:dyDescent="0.3">
      <c r="A26" s="126">
        <v>2</v>
      </c>
      <c r="B26" s="140" t="s">
        <v>75</v>
      </c>
      <c r="C26" s="144">
        <v>82</v>
      </c>
      <c r="D26" s="144">
        <v>66</v>
      </c>
      <c r="E26" s="144">
        <v>11</v>
      </c>
      <c r="F26" s="145">
        <v>77</v>
      </c>
      <c r="G26" s="144">
        <v>2</v>
      </c>
      <c r="H26" s="144">
        <v>2</v>
      </c>
      <c r="I26" s="144">
        <v>0</v>
      </c>
      <c r="J26" s="145">
        <v>2</v>
      </c>
      <c r="K26" s="144">
        <v>58</v>
      </c>
      <c r="L26" s="144">
        <v>49</v>
      </c>
      <c r="M26" s="144">
        <v>9</v>
      </c>
      <c r="N26" s="145">
        <v>58</v>
      </c>
      <c r="O26" s="144">
        <v>16</v>
      </c>
      <c r="P26" s="144">
        <v>6</v>
      </c>
      <c r="Q26" s="144">
        <v>0</v>
      </c>
      <c r="R26" s="145">
        <v>6</v>
      </c>
      <c r="S26" s="144">
        <v>1</v>
      </c>
      <c r="T26" s="144">
        <v>8</v>
      </c>
      <c r="U26" s="144">
        <v>0</v>
      </c>
      <c r="V26" s="145">
        <v>8</v>
      </c>
      <c r="W26" s="144">
        <v>0</v>
      </c>
      <c r="X26" s="144">
        <v>0</v>
      </c>
      <c r="Y26" s="144">
        <v>0</v>
      </c>
      <c r="Z26" s="145">
        <v>0</v>
      </c>
      <c r="AA26" s="144">
        <v>0</v>
      </c>
      <c r="AB26" s="144">
        <v>0</v>
      </c>
      <c r="AC26" s="144">
        <v>0</v>
      </c>
      <c r="AD26" s="145">
        <v>0</v>
      </c>
      <c r="AE26" s="144">
        <v>0</v>
      </c>
      <c r="AF26" s="144">
        <v>0</v>
      </c>
      <c r="AG26" s="144">
        <v>0</v>
      </c>
      <c r="AH26" s="145">
        <v>0</v>
      </c>
    </row>
    <row r="27" spans="1:34" ht="15.6" x14ac:dyDescent="0.3">
      <c r="A27" s="126">
        <v>3</v>
      </c>
      <c r="B27" s="140" t="s">
        <v>76</v>
      </c>
      <c r="C27" s="144">
        <v>65</v>
      </c>
      <c r="D27" s="144">
        <v>58</v>
      </c>
      <c r="E27" s="144">
        <v>7</v>
      </c>
      <c r="F27" s="145">
        <v>65</v>
      </c>
      <c r="G27" s="144">
        <v>8</v>
      </c>
      <c r="H27" s="144">
        <v>8</v>
      </c>
      <c r="I27" s="144">
        <v>0</v>
      </c>
      <c r="J27" s="145">
        <v>8</v>
      </c>
      <c r="K27" s="144">
        <v>35</v>
      </c>
      <c r="L27" s="144">
        <v>30</v>
      </c>
      <c r="M27" s="144">
        <v>5</v>
      </c>
      <c r="N27" s="145">
        <v>35</v>
      </c>
      <c r="O27" s="144">
        <v>17</v>
      </c>
      <c r="P27" s="144">
        <v>15</v>
      </c>
      <c r="Q27" s="144">
        <v>2</v>
      </c>
      <c r="R27" s="145">
        <v>17</v>
      </c>
      <c r="S27" s="144">
        <v>1</v>
      </c>
      <c r="T27" s="144">
        <v>7</v>
      </c>
      <c r="U27" s="144">
        <v>3</v>
      </c>
      <c r="V27" s="145">
        <v>10</v>
      </c>
      <c r="W27" s="144">
        <v>0</v>
      </c>
      <c r="X27" s="144">
        <v>0</v>
      </c>
      <c r="Y27" s="144">
        <v>0</v>
      </c>
      <c r="Z27" s="145">
        <v>0</v>
      </c>
      <c r="AA27" s="144">
        <v>1</v>
      </c>
      <c r="AB27" s="144">
        <v>7</v>
      </c>
      <c r="AC27" s="144">
        <v>0</v>
      </c>
      <c r="AD27" s="145">
        <v>7</v>
      </c>
      <c r="AE27" s="144">
        <v>3</v>
      </c>
      <c r="AF27" s="144">
        <v>22</v>
      </c>
      <c r="AG27" s="144">
        <v>8</v>
      </c>
      <c r="AH27" s="145">
        <v>30</v>
      </c>
    </row>
    <row r="28" spans="1:34" ht="15.6" x14ac:dyDescent="0.3">
      <c r="A28" s="3"/>
      <c r="B28" s="3" t="s">
        <v>9</v>
      </c>
      <c r="C28" s="110">
        <f t="shared" ref="C28:AH28" si="5">SUM(C25:C27)</f>
        <v>198</v>
      </c>
      <c r="D28" s="110">
        <f t="shared" si="5"/>
        <v>170</v>
      </c>
      <c r="E28" s="110">
        <f t="shared" si="5"/>
        <v>21</v>
      </c>
      <c r="F28" s="110">
        <f t="shared" si="5"/>
        <v>191</v>
      </c>
      <c r="G28" s="110">
        <f t="shared" si="5"/>
        <v>26</v>
      </c>
      <c r="H28" s="110">
        <f t="shared" si="5"/>
        <v>26</v>
      </c>
      <c r="I28" s="142">
        <f t="shared" si="5"/>
        <v>0</v>
      </c>
      <c r="J28" s="110">
        <f t="shared" si="5"/>
        <v>26</v>
      </c>
      <c r="K28" s="110">
        <f t="shared" si="5"/>
        <v>109</v>
      </c>
      <c r="L28" s="110">
        <f t="shared" si="5"/>
        <v>94</v>
      </c>
      <c r="M28" s="110">
        <f t="shared" si="5"/>
        <v>15</v>
      </c>
      <c r="N28" s="110">
        <f t="shared" si="5"/>
        <v>109</v>
      </c>
      <c r="O28" s="110">
        <f t="shared" si="5"/>
        <v>36</v>
      </c>
      <c r="P28" s="110">
        <f t="shared" si="5"/>
        <v>24</v>
      </c>
      <c r="Q28" s="110">
        <f t="shared" si="5"/>
        <v>2</v>
      </c>
      <c r="R28" s="110">
        <f t="shared" si="5"/>
        <v>26</v>
      </c>
      <c r="S28" s="110">
        <f t="shared" si="5"/>
        <v>4</v>
      </c>
      <c r="T28" s="146">
        <f t="shared" si="5"/>
        <v>29</v>
      </c>
      <c r="U28" s="146">
        <f t="shared" si="5"/>
        <v>5</v>
      </c>
      <c r="V28" s="146">
        <f t="shared" si="5"/>
        <v>34</v>
      </c>
      <c r="W28" s="146">
        <f t="shared" si="5"/>
        <v>1</v>
      </c>
      <c r="X28" s="146">
        <f t="shared" si="5"/>
        <v>7</v>
      </c>
      <c r="Y28" s="146">
        <f t="shared" si="5"/>
        <v>2</v>
      </c>
      <c r="Z28" s="146">
        <f t="shared" si="5"/>
        <v>9</v>
      </c>
      <c r="AA28" s="146">
        <f t="shared" si="5"/>
        <v>1</v>
      </c>
      <c r="AB28" s="146">
        <f t="shared" si="5"/>
        <v>7</v>
      </c>
      <c r="AC28" s="146">
        <f t="shared" si="5"/>
        <v>0</v>
      </c>
      <c r="AD28" s="146">
        <f t="shared" si="5"/>
        <v>7</v>
      </c>
      <c r="AE28" s="146">
        <f t="shared" si="5"/>
        <v>5</v>
      </c>
      <c r="AF28" s="146">
        <f t="shared" si="5"/>
        <v>44</v>
      </c>
      <c r="AG28" s="146">
        <f t="shared" si="5"/>
        <v>11</v>
      </c>
      <c r="AH28" s="146">
        <f t="shared" si="5"/>
        <v>55</v>
      </c>
    </row>
    <row r="30" spans="1:34" ht="15.6" x14ac:dyDescent="0.3">
      <c r="B30" s="114"/>
      <c r="G30" s="115" t="s">
        <v>70</v>
      </c>
      <c r="K30" s="382" t="s">
        <v>16</v>
      </c>
      <c r="L30" s="382"/>
      <c r="M30" s="382"/>
      <c r="N30" s="382"/>
    </row>
    <row r="31" spans="1:34" ht="30" customHeight="1" x14ac:dyDescent="0.3">
      <c r="A31" s="96" t="s">
        <v>54</v>
      </c>
      <c r="B31" s="97" t="s">
        <v>55</v>
      </c>
      <c r="C31" s="98" t="s">
        <v>56</v>
      </c>
      <c r="D31" s="99" t="s">
        <v>36</v>
      </c>
      <c r="E31" s="100" t="s">
        <v>37</v>
      </c>
      <c r="F31" s="101" t="s">
        <v>57</v>
      </c>
      <c r="G31" s="102" t="s">
        <v>58</v>
      </c>
      <c r="H31" s="99" t="s">
        <v>36</v>
      </c>
      <c r="I31" s="100" t="s">
        <v>37</v>
      </c>
      <c r="J31" s="103" t="s">
        <v>57</v>
      </c>
      <c r="K31" s="98" t="s">
        <v>59</v>
      </c>
      <c r="L31" s="99" t="s">
        <v>36</v>
      </c>
      <c r="M31" s="100" t="s">
        <v>37</v>
      </c>
      <c r="N31" s="101" t="s">
        <v>57</v>
      </c>
      <c r="O31" s="104" t="s">
        <v>60</v>
      </c>
      <c r="P31" s="99" t="s">
        <v>36</v>
      </c>
      <c r="Q31" s="100" t="s">
        <v>37</v>
      </c>
      <c r="R31" s="101" t="s">
        <v>57</v>
      </c>
      <c r="S31" s="104" t="s">
        <v>61</v>
      </c>
      <c r="T31" s="99" t="s">
        <v>36</v>
      </c>
      <c r="U31" s="100" t="s">
        <v>37</v>
      </c>
      <c r="V31" s="101" t="s">
        <v>57</v>
      </c>
      <c r="W31" s="98" t="s">
        <v>62</v>
      </c>
      <c r="X31" s="99" t="s">
        <v>36</v>
      </c>
      <c r="Y31" s="100" t="s">
        <v>37</v>
      </c>
      <c r="Z31" s="101" t="s">
        <v>57</v>
      </c>
      <c r="AA31" s="105" t="s">
        <v>63</v>
      </c>
      <c r="AB31" s="99" t="s">
        <v>36</v>
      </c>
      <c r="AC31" s="100" t="s">
        <v>37</v>
      </c>
      <c r="AD31" s="101" t="s">
        <v>57</v>
      </c>
      <c r="AE31" s="104" t="s">
        <v>64</v>
      </c>
      <c r="AF31" s="99" t="s">
        <v>36</v>
      </c>
      <c r="AG31" s="100" t="s">
        <v>37</v>
      </c>
      <c r="AH31" s="101" t="s">
        <v>57</v>
      </c>
    </row>
    <row r="32" spans="1:34" x14ac:dyDescent="0.3">
      <c r="A32" s="106">
        <v>1</v>
      </c>
      <c r="B32" s="106" t="s">
        <v>77</v>
      </c>
      <c r="C32" s="147">
        <v>90</v>
      </c>
      <c r="D32" s="147">
        <v>79</v>
      </c>
      <c r="E32" s="147">
        <v>10</v>
      </c>
      <c r="F32" s="147">
        <v>89</v>
      </c>
      <c r="G32" s="147">
        <v>2</v>
      </c>
      <c r="H32" s="147">
        <v>2</v>
      </c>
      <c r="I32" s="147"/>
      <c r="J32" s="147">
        <v>2</v>
      </c>
      <c r="K32" s="147">
        <v>30</v>
      </c>
      <c r="L32" s="147">
        <v>28</v>
      </c>
      <c r="M32" s="147">
        <v>2</v>
      </c>
      <c r="N32" s="147">
        <v>30</v>
      </c>
      <c r="O32" s="147">
        <v>2</v>
      </c>
      <c r="P32" s="147">
        <v>2</v>
      </c>
      <c r="Q32" s="147"/>
      <c r="R32" s="147">
        <v>2</v>
      </c>
      <c r="S32" s="147">
        <v>4</v>
      </c>
      <c r="T32" s="147">
        <v>9</v>
      </c>
      <c r="U32" s="147"/>
      <c r="V32" s="147">
        <v>9</v>
      </c>
      <c r="W32" s="147">
        <v>1</v>
      </c>
      <c r="X32" s="147">
        <v>2</v>
      </c>
      <c r="Y32" s="147"/>
      <c r="Z32" s="147">
        <v>1</v>
      </c>
      <c r="AA32" s="147"/>
      <c r="AB32" s="147"/>
      <c r="AC32" s="147"/>
      <c r="AD32" s="147"/>
      <c r="AE32" s="147">
        <v>13</v>
      </c>
      <c r="AF32" s="147">
        <v>58</v>
      </c>
      <c r="AG32" s="147">
        <v>12</v>
      </c>
      <c r="AH32" s="147">
        <v>70</v>
      </c>
    </row>
    <row r="33" spans="1:34" x14ac:dyDescent="0.3">
      <c r="A33" s="106">
        <v>2</v>
      </c>
      <c r="B33" s="106" t="s">
        <v>78</v>
      </c>
      <c r="C33" s="147">
        <v>13</v>
      </c>
      <c r="D33" s="147">
        <v>11</v>
      </c>
      <c r="E33" s="147">
        <v>2</v>
      </c>
      <c r="F33" s="147">
        <v>13</v>
      </c>
      <c r="G33" s="147"/>
      <c r="H33" s="147"/>
      <c r="I33" s="147"/>
      <c r="J33" s="147"/>
      <c r="K33" s="147">
        <v>11</v>
      </c>
      <c r="L33" s="147">
        <v>9</v>
      </c>
      <c r="M33" s="147">
        <v>2</v>
      </c>
      <c r="N33" s="147">
        <v>11</v>
      </c>
      <c r="O33" s="147">
        <v>1</v>
      </c>
      <c r="P33" s="147">
        <v>1</v>
      </c>
      <c r="Q33" s="147"/>
      <c r="R33" s="147">
        <v>1</v>
      </c>
      <c r="S33" s="147">
        <v>1</v>
      </c>
      <c r="T33" s="147">
        <v>4</v>
      </c>
      <c r="U33" s="147"/>
      <c r="V33" s="147">
        <v>4</v>
      </c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1:34" x14ac:dyDescent="0.3">
      <c r="A34" s="106">
        <v>3</v>
      </c>
      <c r="B34" s="106" t="s">
        <v>79</v>
      </c>
      <c r="C34" s="147">
        <v>19</v>
      </c>
      <c r="D34" s="147">
        <v>13</v>
      </c>
      <c r="E34" s="147">
        <v>2</v>
      </c>
      <c r="F34" s="147">
        <v>15</v>
      </c>
      <c r="G34" s="147"/>
      <c r="H34" s="147"/>
      <c r="I34" s="147"/>
      <c r="J34" s="147"/>
      <c r="K34" s="147">
        <v>11</v>
      </c>
      <c r="L34" s="147">
        <v>9</v>
      </c>
      <c r="M34" s="147">
        <v>2</v>
      </c>
      <c r="N34" s="147">
        <v>11</v>
      </c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</row>
    <row r="35" spans="1:34" x14ac:dyDescent="0.3">
      <c r="A35" s="106">
        <v>4</v>
      </c>
      <c r="B35" s="106" t="s">
        <v>80</v>
      </c>
      <c r="C35" s="147">
        <v>20</v>
      </c>
      <c r="D35" s="147">
        <v>19</v>
      </c>
      <c r="E35" s="147">
        <v>1</v>
      </c>
      <c r="F35" s="147">
        <v>20</v>
      </c>
      <c r="G35" s="147">
        <v>4</v>
      </c>
      <c r="H35" s="147">
        <v>4</v>
      </c>
      <c r="I35" s="147"/>
      <c r="J35" s="147">
        <v>4</v>
      </c>
      <c r="K35" s="147">
        <v>9</v>
      </c>
      <c r="L35" s="147">
        <v>7</v>
      </c>
      <c r="M35" s="147">
        <v>2</v>
      </c>
      <c r="N35" s="147">
        <v>9</v>
      </c>
      <c r="O35" s="147">
        <v>12</v>
      </c>
      <c r="P35" s="147">
        <v>11</v>
      </c>
      <c r="Q35" s="147">
        <v>1</v>
      </c>
      <c r="R35" s="147">
        <v>12</v>
      </c>
      <c r="S35" s="147">
        <v>1</v>
      </c>
      <c r="T35" s="147">
        <v>1</v>
      </c>
      <c r="U35" s="147"/>
      <c r="V35" s="147">
        <v>1</v>
      </c>
      <c r="W35" s="147">
        <v>1</v>
      </c>
      <c r="X35" s="147">
        <v>2</v>
      </c>
      <c r="Y35" s="147"/>
      <c r="Z35" s="147">
        <v>1</v>
      </c>
      <c r="AA35" s="147"/>
      <c r="AB35" s="147"/>
      <c r="AC35" s="147"/>
      <c r="AD35" s="147"/>
      <c r="AE35" s="147"/>
      <c r="AF35" s="147"/>
      <c r="AG35" s="147"/>
      <c r="AH35" s="147"/>
    </row>
    <row r="36" spans="1:34" ht="15.6" x14ac:dyDescent="0.3">
      <c r="A36" s="3"/>
      <c r="B36" s="3" t="s">
        <v>9</v>
      </c>
      <c r="C36" s="110">
        <f>SUM(C32:C35)</f>
        <v>142</v>
      </c>
      <c r="D36" s="110">
        <f t="shared" ref="D36:AH36" si="6">SUM(D32:D35)</f>
        <v>122</v>
      </c>
      <c r="E36" s="110">
        <f t="shared" si="6"/>
        <v>15</v>
      </c>
      <c r="F36" s="110">
        <f t="shared" si="6"/>
        <v>137</v>
      </c>
      <c r="G36" s="110">
        <f t="shared" si="6"/>
        <v>6</v>
      </c>
      <c r="H36" s="110">
        <f t="shared" si="6"/>
        <v>6</v>
      </c>
      <c r="I36" s="110">
        <f t="shared" si="6"/>
        <v>0</v>
      </c>
      <c r="J36" s="110">
        <f t="shared" si="6"/>
        <v>6</v>
      </c>
      <c r="K36" s="110">
        <f t="shared" si="6"/>
        <v>61</v>
      </c>
      <c r="L36" s="110">
        <f t="shared" si="6"/>
        <v>53</v>
      </c>
      <c r="M36" s="110">
        <f t="shared" si="6"/>
        <v>8</v>
      </c>
      <c r="N36" s="110">
        <f t="shared" si="6"/>
        <v>61</v>
      </c>
      <c r="O36" s="110">
        <f t="shared" si="6"/>
        <v>15</v>
      </c>
      <c r="P36" s="110">
        <f t="shared" si="6"/>
        <v>14</v>
      </c>
      <c r="Q36" s="110">
        <f t="shared" si="6"/>
        <v>1</v>
      </c>
      <c r="R36" s="110">
        <f t="shared" si="6"/>
        <v>15</v>
      </c>
      <c r="S36" s="110">
        <f t="shared" si="6"/>
        <v>6</v>
      </c>
      <c r="T36" s="110">
        <f t="shared" si="6"/>
        <v>14</v>
      </c>
      <c r="U36" s="110">
        <f t="shared" si="6"/>
        <v>0</v>
      </c>
      <c r="V36" s="110">
        <f t="shared" si="6"/>
        <v>14</v>
      </c>
      <c r="W36" s="110">
        <f t="shared" si="6"/>
        <v>2</v>
      </c>
      <c r="X36" s="110">
        <f t="shared" si="6"/>
        <v>4</v>
      </c>
      <c r="Y36" s="110">
        <f t="shared" si="6"/>
        <v>0</v>
      </c>
      <c r="Z36" s="110">
        <f t="shared" si="6"/>
        <v>2</v>
      </c>
      <c r="AA36" s="110">
        <f t="shared" si="6"/>
        <v>0</v>
      </c>
      <c r="AB36" s="110">
        <f t="shared" si="6"/>
        <v>0</v>
      </c>
      <c r="AC36" s="110">
        <f t="shared" si="6"/>
        <v>0</v>
      </c>
      <c r="AD36" s="110">
        <f t="shared" si="6"/>
        <v>0</v>
      </c>
      <c r="AE36" s="110">
        <f t="shared" si="6"/>
        <v>13</v>
      </c>
      <c r="AF36" s="110">
        <f t="shared" si="6"/>
        <v>58</v>
      </c>
      <c r="AG36" s="110">
        <f t="shared" si="6"/>
        <v>12</v>
      </c>
      <c r="AH36" s="110">
        <f t="shared" si="6"/>
        <v>70</v>
      </c>
    </row>
    <row r="37" spans="1:34" ht="15.6" x14ac:dyDescent="0.3">
      <c r="A37" s="18"/>
      <c r="B37" s="18"/>
      <c r="C37" s="148"/>
      <c r="D37" s="148"/>
      <c r="E37" s="148"/>
      <c r="F37" s="148"/>
      <c r="G37" s="148"/>
      <c r="H37" s="148"/>
      <c r="I37" s="148"/>
      <c r="J37" s="148"/>
      <c r="K37" s="149"/>
      <c r="L37" s="149"/>
      <c r="M37" s="149"/>
      <c r="N37" s="149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8"/>
      <c r="AB37" s="18"/>
      <c r="AC37" s="18"/>
      <c r="AD37" s="148"/>
      <c r="AE37" s="148"/>
      <c r="AF37" s="148"/>
      <c r="AG37" s="150"/>
      <c r="AH37" s="151"/>
    </row>
    <row r="38" spans="1:34" ht="15.6" x14ac:dyDescent="0.3">
      <c r="B38" s="114"/>
      <c r="K38" s="386"/>
      <c r="L38" s="386"/>
      <c r="M38" s="386"/>
      <c r="N38" s="386"/>
      <c r="S38" s="115" t="s">
        <v>81</v>
      </c>
      <c r="W38" s="42"/>
    </row>
    <row r="39" spans="1:34" ht="28.8" x14ac:dyDescent="0.3">
      <c r="A39" s="96" t="s">
        <v>54</v>
      </c>
      <c r="B39" s="97" t="s">
        <v>55</v>
      </c>
      <c r="C39" s="98" t="s">
        <v>56</v>
      </c>
      <c r="D39" s="99" t="s">
        <v>36</v>
      </c>
      <c r="E39" s="100" t="s">
        <v>37</v>
      </c>
      <c r="F39" s="101" t="s">
        <v>57</v>
      </c>
      <c r="G39" s="102" t="s">
        <v>58</v>
      </c>
      <c r="H39" s="99" t="s">
        <v>36</v>
      </c>
      <c r="I39" s="100" t="s">
        <v>37</v>
      </c>
      <c r="J39" s="103" t="s">
        <v>57</v>
      </c>
      <c r="K39" s="98" t="s">
        <v>59</v>
      </c>
      <c r="L39" s="99" t="s">
        <v>36</v>
      </c>
      <c r="M39" s="100" t="s">
        <v>37</v>
      </c>
      <c r="N39" s="101" t="s">
        <v>57</v>
      </c>
      <c r="O39" s="104" t="s">
        <v>60</v>
      </c>
      <c r="P39" s="99" t="s">
        <v>36</v>
      </c>
      <c r="Q39" s="100" t="s">
        <v>37</v>
      </c>
      <c r="R39" s="101" t="s">
        <v>57</v>
      </c>
      <c r="S39" s="104" t="s">
        <v>61</v>
      </c>
      <c r="T39" s="99" t="s">
        <v>36</v>
      </c>
      <c r="U39" s="100" t="s">
        <v>37</v>
      </c>
      <c r="V39" s="101" t="s">
        <v>57</v>
      </c>
      <c r="W39" s="98" t="s">
        <v>62</v>
      </c>
      <c r="X39" s="99" t="s">
        <v>36</v>
      </c>
      <c r="Y39" s="100" t="s">
        <v>37</v>
      </c>
      <c r="Z39" s="101" t="s">
        <v>57</v>
      </c>
      <c r="AA39" s="105" t="s">
        <v>63</v>
      </c>
      <c r="AB39" s="99" t="s">
        <v>36</v>
      </c>
      <c r="AC39" s="100" t="s">
        <v>37</v>
      </c>
      <c r="AD39" s="101" t="s">
        <v>57</v>
      </c>
      <c r="AE39" s="104" t="s">
        <v>64</v>
      </c>
      <c r="AF39" s="99" t="s">
        <v>36</v>
      </c>
      <c r="AG39" s="100" t="s">
        <v>37</v>
      </c>
      <c r="AH39" s="101" t="s">
        <v>57</v>
      </c>
    </row>
    <row r="40" spans="1:34" ht="15.6" x14ac:dyDescent="0.3">
      <c r="A40" s="106">
        <v>1</v>
      </c>
      <c r="B40" s="107" t="s">
        <v>82</v>
      </c>
      <c r="C40" s="152">
        <v>32</v>
      </c>
      <c r="D40" s="153">
        <v>21</v>
      </c>
      <c r="E40" s="153">
        <v>11</v>
      </c>
      <c r="F40" s="153">
        <v>32</v>
      </c>
      <c r="G40" s="153">
        <v>22</v>
      </c>
      <c r="H40" s="153">
        <v>13</v>
      </c>
      <c r="I40" s="153">
        <v>9</v>
      </c>
      <c r="J40" s="153">
        <v>22</v>
      </c>
      <c r="K40" s="153">
        <v>30</v>
      </c>
      <c r="L40" s="153" t="s">
        <v>83</v>
      </c>
      <c r="M40" s="153">
        <v>11</v>
      </c>
      <c r="N40" s="153">
        <v>30</v>
      </c>
      <c r="O40" s="119">
        <v>15</v>
      </c>
      <c r="P40" s="119">
        <v>12</v>
      </c>
      <c r="Q40" s="119">
        <v>3</v>
      </c>
      <c r="R40" s="119">
        <v>15</v>
      </c>
      <c r="S40" s="122">
        <v>4</v>
      </c>
      <c r="T40" s="122">
        <v>13</v>
      </c>
      <c r="U40" s="119">
        <v>9</v>
      </c>
      <c r="V40" s="122">
        <v>22</v>
      </c>
      <c r="W40" s="154">
        <v>4</v>
      </c>
      <c r="X40" s="154">
        <v>13</v>
      </c>
      <c r="Y40" s="155">
        <v>9</v>
      </c>
      <c r="Z40" s="154">
        <v>22</v>
      </c>
      <c r="AA40" s="156"/>
      <c r="AB40" s="157"/>
      <c r="AC40" s="157"/>
      <c r="AD40" s="122"/>
      <c r="AE40" s="24"/>
      <c r="AF40" s="158"/>
      <c r="AG40" s="158"/>
      <c r="AH40" s="159"/>
    </row>
    <row r="41" spans="1:34" ht="15.6" x14ac:dyDescent="0.3">
      <c r="A41" s="13">
        <v>2</v>
      </c>
      <c r="B41" s="107" t="s">
        <v>84</v>
      </c>
      <c r="C41" s="152">
        <v>34</v>
      </c>
      <c r="D41" s="152">
        <v>29</v>
      </c>
      <c r="E41" s="152">
        <v>5</v>
      </c>
      <c r="F41" s="152">
        <v>34</v>
      </c>
      <c r="G41" s="152">
        <v>2</v>
      </c>
      <c r="H41" s="152">
        <v>2</v>
      </c>
      <c r="I41" s="152"/>
      <c r="J41" s="152">
        <v>2</v>
      </c>
      <c r="K41" s="152">
        <v>13</v>
      </c>
      <c r="L41" s="152">
        <v>10</v>
      </c>
      <c r="M41" s="152">
        <v>3</v>
      </c>
      <c r="N41" s="117">
        <v>13</v>
      </c>
      <c r="O41" s="119">
        <v>1</v>
      </c>
      <c r="P41" s="119"/>
      <c r="Q41" s="119">
        <v>1</v>
      </c>
      <c r="R41" s="119">
        <v>1</v>
      </c>
      <c r="S41" s="122">
        <v>1</v>
      </c>
      <c r="T41" s="122">
        <v>2</v>
      </c>
      <c r="U41" s="119">
        <v>1</v>
      </c>
      <c r="V41" s="122">
        <v>3</v>
      </c>
      <c r="W41" s="154">
        <v>1</v>
      </c>
      <c r="X41" s="154">
        <v>1</v>
      </c>
      <c r="Y41" s="155">
        <v>1</v>
      </c>
      <c r="Z41" s="154">
        <v>2</v>
      </c>
      <c r="AA41" s="156"/>
      <c r="AB41" s="157"/>
      <c r="AC41" s="157"/>
      <c r="AD41" s="122"/>
      <c r="AE41" s="24">
        <v>1</v>
      </c>
      <c r="AF41" s="158">
        <v>9</v>
      </c>
      <c r="AG41" s="158">
        <v>1</v>
      </c>
      <c r="AH41" s="159">
        <v>10</v>
      </c>
    </row>
    <row r="42" spans="1:34" ht="15.6" x14ac:dyDescent="0.3">
      <c r="A42" s="13">
        <v>3</v>
      </c>
      <c r="B42" s="107" t="s">
        <v>85</v>
      </c>
      <c r="C42" s="152">
        <v>34</v>
      </c>
      <c r="D42" s="152">
        <v>26</v>
      </c>
      <c r="E42" s="152">
        <v>8</v>
      </c>
      <c r="F42" s="152">
        <v>34</v>
      </c>
      <c r="G42" s="152">
        <v>17</v>
      </c>
      <c r="H42" s="152">
        <v>11</v>
      </c>
      <c r="I42" s="152">
        <v>6</v>
      </c>
      <c r="J42" s="152">
        <v>17</v>
      </c>
      <c r="K42" s="117">
        <v>14</v>
      </c>
      <c r="L42" s="160">
        <v>11</v>
      </c>
      <c r="M42" s="119">
        <v>3</v>
      </c>
      <c r="N42" s="117">
        <v>14</v>
      </c>
      <c r="O42" s="119">
        <v>3</v>
      </c>
      <c r="P42" s="119">
        <v>3</v>
      </c>
      <c r="Q42" s="119"/>
      <c r="R42" s="119">
        <v>3</v>
      </c>
      <c r="S42" s="122">
        <v>1</v>
      </c>
      <c r="T42" s="122">
        <v>1</v>
      </c>
      <c r="U42" s="119">
        <v>2</v>
      </c>
      <c r="V42" s="122">
        <v>3</v>
      </c>
      <c r="W42" s="154"/>
      <c r="X42" s="154"/>
      <c r="Y42" s="155"/>
      <c r="Z42" s="154"/>
      <c r="AA42" s="156"/>
      <c r="AB42" s="157"/>
      <c r="AC42" s="157"/>
      <c r="AD42" s="122"/>
      <c r="AE42" s="24"/>
      <c r="AF42" s="158"/>
      <c r="AG42" s="158"/>
      <c r="AH42" s="159"/>
    </row>
    <row r="43" spans="1:34" ht="15.6" x14ac:dyDescent="0.3">
      <c r="A43" s="13">
        <v>4</v>
      </c>
      <c r="B43" s="107" t="s">
        <v>86</v>
      </c>
      <c r="C43" s="161"/>
      <c r="D43" s="162"/>
      <c r="E43" s="119"/>
      <c r="F43" s="161"/>
      <c r="G43" s="119"/>
      <c r="H43" s="119"/>
      <c r="I43" s="119"/>
      <c r="J43" s="119"/>
      <c r="K43" s="117"/>
      <c r="L43" s="160"/>
      <c r="M43" s="119"/>
      <c r="N43" s="117"/>
      <c r="O43" s="119"/>
      <c r="P43" s="119"/>
      <c r="Q43" s="119"/>
      <c r="R43" s="119"/>
      <c r="S43" s="122"/>
      <c r="T43" s="122"/>
      <c r="U43" s="119"/>
      <c r="V43" s="122"/>
      <c r="W43" s="154"/>
      <c r="X43" s="154"/>
      <c r="Y43" s="154"/>
      <c r="Z43" s="154"/>
      <c r="AA43" s="163"/>
      <c r="AB43" s="154"/>
      <c r="AC43" s="157"/>
      <c r="AD43" s="122"/>
      <c r="AE43" s="24"/>
      <c r="AF43" s="158"/>
      <c r="AG43" s="158"/>
      <c r="AH43" s="159"/>
    </row>
    <row r="44" spans="1:34" ht="15.6" x14ac:dyDescent="0.3">
      <c r="A44" s="13">
        <v>5</v>
      </c>
      <c r="B44" s="107" t="s">
        <v>87</v>
      </c>
      <c r="C44" s="161">
        <v>59</v>
      </c>
      <c r="D44" s="162">
        <v>41</v>
      </c>
      <c r="E44" s="119">
        <v>18</v>
      </c>
      <c r="F44" s="161">
        <v>59</v>
      </c>
      <c r="G44" s="119">
        <v>8</v>
      </c>
      <c r="H44" s="119">
        <v>5</v>
      </c>
      <c r="I44" s="119">
        <v>3</v>
      </c>
      <c r="J44" s="119">
        <v>8</v>
      </c>
      <c r="K44" s="161">
        <v>34</v>
      </c>
      <c r="L44" s="162">
        <v>22</v>
      </c>
      <c r="M44" s="119">
        <v>12</v>
      </c>
      <c r="N44" s="161">
        <v>34</v>
      </c>
      <c r="O44" s="119">
        <v>14</v>
      </c>
      <c r="P44" s="119">
        <v>11</v>
      </c>
      <c r="Q44" s="119">
        <v>3</v>
      </c>
      <c r="R44" s="119">
        <v>14</v>
      </c>
      <c r="S44" s="122">
        <v>8</v>
      </c>
      <c r="T44" s="122">
        <v>24</v>
      </c>
      <c r="U44" s="119">
        <v>13</v>
      </c>
      <c r="V44" s="122">
        <v>37</v>
      </c>
      <c r="W44" s="154">
        <v>3</v>
      </c>
      <c r="X44" s="154">
        <v>9</v>
      </c>
      <c r="Y44" s="156">
        <v>10</v>
      </c>
      <c r="Z44" s="154">
        <v>19</v>
      </c>
      <c r="AA44" s="163"/>
      <c r="AB44" s="156"/>
      <c r="AC44" s="157"/>
      <c r="AD44" s="122"/>
      <c r="AE44" s="24"/>
      <c r="AF44" s="158"/>
      <c r="AG44" s="158"/>
      <c r="AH44" s="159"/>
    </row>
    <row r="45" spans="1:34" ht="15.6" x14ac:dyDescent="0.3">
      <c r="A45" s="13">
        <v>6</v>
      </c>
      <c r="B45" s="107" t="s">
        <v>88</v>
      </c>
      <c r="C45" s="161">
        <v>15</v>
      </c>
      <c r="D45" s="162">
        <v>13</v>
      </c>
      <c r="E45" s="119">
        <v>2</v>
      </c>
      <c r="F45" s="161">
        <v>15</v>
      </c>
      <c r="G45" s="119">
        <v>6</v>
      </c>
      <c r="H45" s="119">
        <v>6</v>
      </c>
      <c r="I45" s="119"/>
      <c r="J45" s="119">
        <v>6</v>
      </c>
      <c r="K45" s="117">
        <v>12</v>
      </c>
      <c r="L45" s="160">
        <v>9</v>
      </c>
      <c r="M45" s="119">
        <v>3</v>
      </c>
      <c r="N45" s="117">
        <v>12</v>
      </c>
      <c r="O45" s="119">
        <v>10</v>
      </c>
      <c r="P45" s="119">
        <v>8</v>
      </c>
      <c r="Q45" s="119">
        <v>2</v>
      </c>
      <c r="R45" s="119">
        <v>10</v>
      </c>
      <c r="S45" s="122">
        <v>2</v>
      </c>
      <c r="T45" s="122">
        <v>3</v>
      </c>
      <c r="U45" s="119">
        <v>2</v>
      </c>
      <c r="V45" s="122">
        <v>5</v>
      </c>
      <c r="W45" s="154">
        <v>2</v>
      </c>
      <c r="X45" s="154">
        <v>4</v>
      </c>
      <c r="Y45" s="155">
        <v>2</v>
      </c>
      <c r="Z45" s="154">
        <v>6</v>
      </c>
      <c r="AA45" s="163"/>
      <c r="AB45" s="157"/>
      <c r="AC45" s="157"/>
      <c r="AD45" s="122"/>
      <c r="AE45" s="24"/>
      <c r="AF45" s="158"/>
      <c r="AG45" s="158"/>
      <c r="AH45" s="159"/>
    </row>
    <row r="46" spans="1:34" ht="15.6" x14ac:dyDescent="0.3">
      <c r="A46" s="13">
        <v>7</v>
      </c>
      <c r="B46" s="107" t="s">
        <v>89</v>
      </c>
      <c r="C46" s="133">
        <v>82</v>
      </c>
      <c r="D46" s="129">
        <v>66</v>
      </c>
      <c r="E46" s="130">
        <v>16</v>
      </c>
      <c r="F46" s="131">
        <v>82</v>
      </c>
      <c r="G46" s="130">
        <v>34</v>
      </c>
      <c r="H46" s="130">
        <v>28</v>
      </c>
      <c r="I46" s="130">
        <v>6</v>
      </c>
      <c r="J46" s="132">
        <v>34</v>
      </c>
      <c r="K46" s="133">
        <v>64</v>
      </c>
      <c r="L46" s="129">
        <v>49</v>
      </c>
      <c r="M46" s="130">
        <v>15</v>
      </c>
      <c r="N46" s="131">
        <v>64</v>
      </c>
      <c r="O46" s="130"/>
      <c r="P46" s="130"/>
      <c r="Q46" s="130"/>
      <c r="R46" s="132"/>
      <c r="S46" s="134">
        <v>13</v>
      </c>
      <c r="T46" s="134">
        <v>51</v>
      </c>
      <c r="U46" s="130">
        <v>16</v>
      </c>
      <c r="V46" s="134">
        <v>67</v>
      </c>
      <c r="W46" s="135">
        <v>11</v>
      </c>
      <c r="X46" s="135">
        <v>48</v>
      </c>
      <c r="Y46" s="136">
        <v>16</v>
      </c>
      <c r="Z46" s="135">
        <v>64</v>
      </c>
      <c r="AA46" s="147"/>
      <c r="AB46" s="106"/>
      <c r="AC46" s="106"/>
      <c r="AD46" s="137"/>
      <c r="AE46" s="13"/>
      <c r="AF46" s="126"/>
      <c r="AG46" s="126"/>
      <c r="AH46" s="113"/>
    </row>
    <row r="47" spans="1:34" ht="15.6" x14ac:dyDescent="0.3">
      <c r="A47" s="3"/>
      <c r="B47" s="3" t="s">
        <v>9</v>
      </c>
      <c r="C47" s="110">
        <f t="shared" ref="C47:AD47" si="7">SUM(C40:C46)</f>
        <v>256</v>
      </c>
      <c r="D47" s="110">
        <f t="shared" si="7"/>
        <v>196</v>
      </c>
      <c r="E47" s="110">
        <f t="shared" si="7"/>
        <v>60</v>
      </c>
      <c r="F47" s="110">
        <f t="shared" si="7"/>
        <v>256</v>
      </c>
      <c r="G47" s="110">
        <f t="shared" si="7"/>
        <v>89</v>
      </c>
      <c r="H47" s="110">
        <f t="shared" si="7"/>
        <v>65</v>
      </c>
      <c r="I47" s="110">
        <f t="shared" si="7"/>
        <v>24</v>
      </c>
      <c r="J47" s="110">
        <f t="shared" si="7"/>
        <v>89</v>
      </c>
      <c r="K47" s="110">
        <f t="shared" si="7"/>
        <v>167</v>
      </c>
      <c r="L47" s="110">
        <f t="shared" si="7"/>
        <v>101</v>
      </c>
      <c r="M47" s="110">
        <f t="shared" si="7"/>
        <v>47</v>
      </c>
      <c r="N47" s="110">
        <f t="shared" si="7"/>
        <v>167</v>
      </c>
      <c r="O47" s="110">
        <f t="shared" si="7"/>
        <v>43</v>
      </c>
      <c r="P47" s="110">
        <f t="shared" si="7"/>
        <v>34</v>
      </c>
      <c r="Q47" s="110">
        <f t="shared" si="7"/>
        <v>9</v>
      </c>
      <c r="R47" s="110">
        <f t="shared" si="7"/>
        <v>43</v>
      </c>
      <c r="S47" s="110">
        <f t="shared" si="7"/>
        <v>29</v>
      </c>
      <c r="T47" s="110">
        <f t="shared" si="7"/>
        <v>94</v>
      </c>
      <c r="U47" s="110">
        <f t="shared" si="7"/>
        <v>43</v>
      </c>
      <c r="V47" s="110">
        <f t="shared" si="7"/>
        <v>137</v>
      </c>
      <c r="W47" s="110">
        <f t="shared" si="7"/>
        <v>21</v>
      </c>
      <c r="X47" s="110">
        <f t="shared" si="7"/>
        <v>75</v>
      </c>
      <c r="Y47" s="110">
        <f t="shared" si="7"/>
        <v>38</v>
      </c>
      <c r="Z47" s="110">
        <f t="shared" si="7"/>
        <v>113</v>
      </c>
      <c r="AA47" s="3">
        <f t="shared" si="7"/>
        <v>0</v>
      </c>
      <c r="AB47" s="3">
        <f t="shared" si="7"/>
        <v>0</v>
      </c>
      <c r="AC47" s="3">
        <f t="shared" si="7"/>
        <v>0</v>
      </c>
      <c r="AD47" s="110">
        <f t="shared" si="7"/>
        <v>0</v>
      </c>
      <c r="AE47" s="110">
        <f>SUM(AE40:AE46)</f>
        <v>1</v>
      </c>
      <c r="AF47" s="110">
        <f>SUM(AF40:AF46)</f>
        <v>9</v>
      </c>
      <c r="AG47" s="111">
        <f>SUM(AG40:AG46)</f>
        <v>1</v>
      </c>
      <c r="AH47" s="113">
        <f t="shared" ref="AH47" si="8">+AF47+AG47</f>
        <v>10</v>
      </c>
    </row>
    <row r="49" spans="1:34" ht="15.6" x14ac:dyDescent="0.3">
      <c r="B49" s="114"/>
      <c r="G49" s="115" t="s">
        <v>70</v>
      </c>
      <c r="K49" s="382" t="s">
        <v>18</v>
      </c>
      <c r="L49" s="382"/>
      <c r="M49" s="382"/>
      <c r="N49" s="382"/>
    </row>
    <row r="50" spans="1:34" ht="28.8" x14ac:dyDescent="0.3">
      <c r="A50" s="96" t="s">
        <v>54</v>
      </c>
      <c r="B50" s="97" t="s">
        <v>55</v>
      </c>
      <c r="C50" s="98" t="s">
        <v>56</v>
      </c>
      <c r="D50" s="99" t="s">
        <v>36</v>
      </c>
      <c r="E50" s="100" t="s">
        <v>37</v>
      </c>
      <c r="F50" s="101" t="s">
        <v>57</v>
      </c>
      <c r="G50" s="102" t="s">
        <v>58</v>
      </c>
      <c r="H50" s="99" t="s">
        <v>36</v>
      </c>
      <c r="I50" s="100" t="s">
        <v>37</v>
      </c>
      <c r="J50" s="103" t="s">
        <v>57</v>
      </c>
      <c r="K50" s="98" t="s">
        <v>59</v>
      </c>
      <c r="L50" s="99" t="s">
        <v>36</v>
      </c>
      <c r="M50" s="100" t="s">
        <v>37</v>
      </c>
      <c r="N50" s="101" t="s">
        <v>57</v>
      </c>
      <c r="O50" s="104" t="s">
        <v>60</v>
      </c>
      <c r="P50" s="99" t="s">
        <v>36</v>
      </c>
      <c r="Q50" s="100" t="s">
        <v>37</v>
      </c>
      <c r="R50" s="101" t="s">
        <v>57</v>
      </c>
      <c r="S50" s="104" t="s">
        <v>61</v>
      </c>
      <c r="T50" s="99" t="s">
        <v>36</v>
      </c>
      <c r="U50" s="100" t="s">
        <v>37</v>
      </c>
      <c r="V50" s="101" t="s">
        <v>57</v>
      </c>
      <c r="W50" s="98" t="s">
        <v>62</v>
      </c>
      <c r="X50" s="99" t="s">
        <v>36</v>
      </c>
      <c r="Y50" s="100" t="s">
        <v>37</v>
      </c>
      <c r="Z50" s="101" t="s">
        <v>57</v>
      </c>
      <c r="AA50" s="105" t="s">
        <v>63</v>
      </c>
      <c r="AB50" s="99" t="s">
        <v>36</v>
      </c>
      <c r="AC50" s="100" t="s">
        <v>37</v>
      </c>
      <c r="AD50" s="101" t="s">
        <v>57</v>
      </c>
      <c r="AE50" s="104" t="s">
        <v>64</v>
      </c>
      <c r="AF50" s="99" t="s">
        <v>36</v>
      </c>
      <c r="AG50" s="100" t="s">
        <v>37</v>
      </c>
      <c r="AH50" s="101" t="s">
        <v>57</v>
      </c>
    </row>
    <row r="51" spans="1:34" ht="15.6" x14ac:dyDescent="0.3">
      <c r="A51" s="106">
        <v>1</v>
      </c>
      <c r="B51" s="107" t="s">
        <v>90</v>
      </c>
      <c r="C51" s="133">
        <v>36</v>
      </c>
      <c r="D51" s="129">
        <v>30</v>
      </c>
      <c r="E51" s="130">
        <v>6</v>
      </c>
      <c r="F51" s="131">
        <v>36</v>
      </c>
      <c r="G51" s="130">
        <v>9</v>
      </c>
      <c r="H51" s="130">
        <v>9</v>
      </c>
      <c r="I51" s="130">
        <v>0</v>
      </c>
      <c r="J51" s="132">
        <v>9</v>
      </c>
      <c r="K51" s="133">
        <v>15</v>
      </c>
      <c r="L51" s="129">
        <v>13</v>
      </c>
      <c r="M51" s="130">
        <v>2</v>
      </c>
      <c r="N51" s="131">
        <v>15</v>
      </c>
      <c r="O51" s="130">
        <v>14</v>
      </c>
      <c r="P51" s="130">
        <v>14</v>
      </c>
      <c r="Q51" s="130">
        <v>0</v>
      </c>
      <c r="R51" s="132">
        <v>14</v>
      </c>
      <c r="S51" s="134">
        <v>2</v>
      </c>
      <c r="T51" s="134">
        <v>6</v>
      </c>
      <c r="U51" s="130">
        <v>1</v>
      </c>
      <c r="V51" s="134">
        <v>7</v>
      </c>
      <c r="W51" s="135">
        <v>1</v>
      </c>
      <c r="X51" s="135">
        <v>4</v>
      </c>
      <c r="Y51" s="136">
        <v>1</v>
      </c>
      <c r="Z51" s="135">
        <v>5</v>
      </c>
      <c r="AA51" s="106">
        <v>0</v>
      </c>
      <c r="AB51" s="106">
        <v>0</v>
      </c>
      <c r="AC51" s="106">
        <v>0</v>
      </c>
      <c r="AD51" s="137">
        <v>0</v>
      </c>
      <c r="AE51" s="138">
        <v>0</v>
      </c>
      <c r="AF51" s="113">
        <v>0</v>
      </c>
      <c r="AG51" s="139">
        <v>0</v>
      </c>
      <c r="AH51" s="113">
        <v>0</v>
      </c>
    </row>
    <row r="52" spans="1:34" ht="15.6" x14ac:dyDescent="0.3">
      <c r="A52" s="13">
        <v>2</v>
      </c>
      <c r="B52" s="107" t="s">
        <v>91</v>
      </c>
      <c r="C52" s="133">
        <v>91</v>
      </c>
      <c r="D52" s="129">
        <v>83</v>
      </c>
      <c r="E52" s="130">
        <v>8</v>
      </c>
      <c r="F52" s="131">
        <v>91</v>
      </c>
      <c r="G52" s="130">
        <v>7</v>
      </c>
      <c r="H52" s="130">
        <v>7</v>
      </c>
      <c r="I52" s="130">
        <v>0</v>
      </c>
      <c r="J52" s="132">
        <v>7</v>
      </c>
      <c r="K52" s="133">
        <v>53</v>
      </c>
      <c r="L52" s="129">
        <v>50</v>
      </c>
      <c r="M52" s="130">
        <v>3</v>
      </c>
      <c r="N52" s="131">
        <v>53</v>
      </c>
      <c r="O52" s="130">
        <v>9</v>
      </c>
      <c r="P52" s="130">
        <v>9</v>
      </c>
      <c r="Q52" s="130">
        <v>0</v>
      </c>
      <c r="R52" s="132">
        <v>9</v>
      </c>
      <c r="S52" s="134">
        <v>6</v>
      </c>
      <c r="T52" s="134">
        <v>23</v>
      </c>
      <c r="U52" s="130">
        <v>0</v>
      </c>
      <c r="V52" s="134">
        <v>23</v>
      </c>
      <c r="W52" s="135">
        <v>3</v>
      </c>
      <c r="X52" s="135">
        <v>18</v>
      </c>
      <c r="Y52" s="136">
        <v>0</v>
      </c>
      <c r="Z52" s="135">
        <v>18</v>
      </c>
      <c r="AA52" s="106">
        <v>0</v>
      </c>
      <c r="AB52" s="106">
        <v>0</v>
      </c>
      <c r="AC52" s="106">
        <v>0</v>
      </c>
      <c r="AD52" s="137">
        <v>0</v>
      </c>
      <c r="AE52" s="138">
        <v>3</v>
      </c>
      <c r="AF52" s="113">
        <v>37</v>
      </c>
      <c r="AG52" s="139">
        <v>10</v>
      </c>
      <c r="AH52" s="113">
        <v>47</v>
      </c>
    </row>
    <row r="53" spans="1:34" ht="15.6" x14ac:dyDescent="0.3">
      <c r="A53" s="3"/>
      <c r="B53" s="3" t="s">
        <v>9</v>
      </c>
      <c r="C53" s="110">
        <f t="shared" ref="C53:AD53" si="9">SUM(C51:C52)</f>
        <v>127</v>
      </c>
      <c r="D53" s="110">
        <f t="shared" si="9"/>
        <v>113</v>
      </c>
      <c r="E53" s="110">
        <f t="shared" si="9"/>
        <v>14</v>
      </c>
      <c r="F53" s="110">
        <f t="shared" si="9"/>
        <v>127</v>
      </c>
      <c r="G53" s="110">
        <f t="shared" si="9"/>
        <v>16</v>
      </c>
      <c r="H53" s="110">
        <f t="shared" si="9"/>
        <v>16</v>
      </c>
      <c r="I53" s="110">
        <f t="shared" si="9"/>
        <v>0</v>
      </c>
      <c r="J53" s="110">
        <f t="shared" si="9"/>
        <v>16</v>
      </c>
      <c r="K53" s="110">
        <f t="shared" si="9"/>
        <v>68</v>
      </c>
      <c r="L53" s="110">
        <f t="shared" si="9"/>
        <v>63</v>
      </c>
      <c r="M53" s="110">
        <f t="shared" si="9"/>
        <v>5</v>
      </c>
      <c r="N53" s="110">
        <f t="shared" si="9"/>
        <v>68</v>
      </c>
      <c r="O53" s="110">
        <f t="shared" si="9"/>
        <v>23</v>
      </c>
      <c r="P53" s="110">
        <f t="shared" si="9"/>
        <v>23</v>
      </c>
      <c r="Q53" s="110">
        <f t="shared" si="9"/>
        <v>0</v>
      </c>
      <c r="R53" s="110">
        <f t="shared" si="9"/>
        <v>23</v>
      </c>
      <c r="S53" s="110">
        <f t="shared" si="9"/>
        <v>8</v>
      </c>
      <c r="T53" s="110">
        <f t="shared" si="9"/>
        <v>29</v>
      </c>
      <c r="U53" s="110">
        <f t="shared" si="9"/>
        <v>1</v>
      </c>
      <c r="V53" s="110">
        <f t="shared" si="9"/>
        <v>30</v>
      </c>
      <c r="W53" s="110">
        <f t="shared" si="9"/>
        <v>4</v>
      </c>
      <c r="X53" s="110">
        <f t="shared" si="9"/>
        <v>22</v>
      </c>
      <c r="Y53" s="110">
        <f t="shared" si="9"/>
        <v>1</v>
      </c>
      <c r="Z53" s="110">
        <f t="shared" si="9"/>
        <v>23</v>
      </c>
      <c r="AA53" s="3">
        <f t="shared" si="9"/>
        <v>0</v>
      </c>
      <c r="AB53" s="3">
        <f t="shared" si="9"/>
        <v>0</v>
      </c>
      <c r="AC53" s="3">
        <f t="shared" si="9"/>
        <v>0</v>
      </c>
      <c r="AD53" s="110">
        <f t="shared" si="9"/>
        <v>0</v>
      </c>
      <c r="AE53" s="110">
        <f>SUM(AE51:AE52)</f>
        <v>3</v>
      </c>
      <c r="AF53" s="110">
        <f>SUM(AF51:AF52)</f>
        <v>37</v>
      </c>
      <c r="AG53" s="111">
        <f>SUM(AG51:AG52)</f>
        <v>10</v>
      </c>
      <c r="AH53" s="113">
        <f>+AF53+AG53</f>
        <v>47</v>
      </c>
    </row>
    <row r="55" spans="1:34" ht="15.6" x14ac:dyDescent="0.3">
      <c r="B55" s="114"/>
      <c r="G55" s="115" t="s">
        <v>70</v>
      </c>
      <c r="K55" s="382" t="s">
        <v>19</v>
      </c>
      <c r="L55" s="382"/>
      <c r="M55" s="382"/>
      <c r="N55" s="382"/>
    </row>
    <row r="56" spans="1:34" ht="29.4" customHeight="1" x14ac:dyDescent="0.3">
      <c r="A56" s="96" t="s">
        <v>54</v>
      </c>
      <c r="B56" s="97" t="s">
        <v>55</v>
      </c>
      <c r="C56" s="98" t="s">
        <v>56</v>
      </c>
      <c r="D56" s="99" t="s">
        <v>36</v>
      </c>
      <c r="E56" s="100" t="s">
        <v>37</v>
      </c>
      <c r="F56" s="101" t="s">
        <v>57</v>
      </c>
      <c r="G56" s="102" t="s">
        <v>58</v>
      </c>
      <c r="H56" s="99" t="s">
        <v>36</v>
      </c>
      <c r="I56" s="100" t="s">
        <v>37</v>
      </c>
      <c r="J56" s="103" t="s">
        <v>57</v>
      </c>
      <c r="K56" s="98" t="s">
        <v>59</v>
      </c>
      <c r="L56" s="99" t="s">
        <v>36</v>
      </c>
      <c r="M56" s="100" t="s">
        <v>37</v>
      </c>
      <c r="N56" s="101" t="s">
        <v>57</v>
      </c>
      <c r="O56" s="104" t="s">
        <v>60</v>
      </c>
      <c r="P56" s="99" t="s">
        <v>36</v>
      </c>
      <c r="Q56" s="100" t="s">
        <v>37</v>
      </c>
      <c r="R56" s="101" t="s">
        <v>57</v>
      </c>
      <c r="S56" s="104" t="s">
        <v>61</v>
      </c>
      <c r="T56" s="99" t="s">
        <v>36</v>
      </c>
      <c r="U56" s="100" t="s">
        <v>37</v>
      </c>
      <c r="V56" s="101" t="s">
        <v>57</v>
      </c>
      <c r="W56" s="98" t="s">
        <v>62</v>
      </c>
      <c r="X56" s="99" t="s">
        <v>36</v>
      </c>
      <c r="Y56" s="100" t="s">
        <v>37</v>
      </c>
      <c r="Z56" s="101" t="s">
        <v>57</v>
      </c>
      <c r="AA56" s="105" t="s">
        <v>63</v>
      </c>
      <c r="AB56" s="99" t="s">
        <v>36</v>
      </c>
      <c r="AC56" s="100" t="s">
        <v>37</v>
      </c>
      <c r="AD56" s="101" t="s">
        <v>57</v>
      </c>
      <c r="AE56" s="104" t="s">
        <v>64</v>
      </c>
      <c r="AF56" s="99" t="s">
        <v>36</v>
      </c>
      <c r="AG56" s="100" t="s">
        <v>37</v>
      </c>
      <c r="AH56" s="101" t="s">
        <v>57</v>
      </c>
    </row>
    <row r="57" spans="1:34" x14ac:dyDescent="0.3">
      <c r="A57" s="106">
        <v>1</v>
      </c>
      <c r="B57" s="106" t="s">
        <v>92</v>
      </c>
      <c r="C57" s="106">
        <v>67</v>
      </c>
      <c r="D57" s="106">
        <v>62</v>
      </c>
      <c r="E57" s="106">
        <v>5</v>
      </c>
      <c r="F57" s="147">
        <v>67</v>
      </c>
      <c r="G57" s="147">
        <v>0</v>
      </c>
      <c r="H57" s="106">
        <v>0</v>
      </c>
      <c r="I57" s="106">
        <v>0</v>
      </c>
      <c r="J57" s="147">
        <v>0</v>
      </c>
      <c r="K57" s="106">
        <v>35</v>
      </c>
      <c r="L57" s="106">
        <v>34</v>
      </c>
      <c r="M57" s="106">
        <v>1</v>
      </c>
      <c r="N57" s="147">
        <v>35</v>
      </c>
      <c r="O57" s="106">
        <v>6</v>
      </c>
      <c r="P57" s="106">
        <v>4</v>
      </c>
      <c r="Q57" s="106">
        <v>2</v>
      </c>
      <c r="R57" s="147">
        <v>6</v>
      </c>
      <c r="S57" s="106">
        <v>1</v>
      </c>
      <c r="T57" s="106">
        <v>1</v>
      </c>
      <c r="U57" s="106">
        <v>1</v>
      </c>
      <c r="V57" s="147">
        <v>2</v>
      </c>
      <c r="W57" s="147"/>
      <c r="X57" s="147"/>
      <c r="Y57" s="147"/>
      <c r="Z57" s="147">
        <v>0</v>
      </c>
      <c r="AA57" s="106"/>
      <c r="AB57" s="106"/>
      <c r="AC57" s="106"/>
      <c r="AD57" s="147">
        <v>0</v>
      </c>
      <c r="AE57" s="106">
        <v>0</v>
      </c>
      <c r="AF57" s="106">
        <v>0</v>
      </c>
      <c r="AG57" s="164">
        <v>0</v>
      </c>
      <c r="AH57" s="147">
        <v>0</v>
      </c>
    </row>
    <row r="58" spans="1:34" x14ac:dyDescent="0.3">
      <c r="A58" s="106">
        <v>2</v>
      </c>
      <c r="B58" s="106" t="s">
        <v>93</v>
      </c>
      <c r="C58" s="106">
        <v>76</v>
      </c>
      <c r="D58" s="106">
        <v>67</v>
      </c>
      <c r="E58" s="106">
        <v>6</v>
      </c>
      <c r="F58" s="106">
        <v>73</v>
      </c>
      <c r="G58" s="106">
        <v>46</v>
      </c>
      <c r="H58" s="106">
        <v>42</v>
      </c>
      <c r="I58" s="106">
        <v>2</v>
      </c>
      <c r="J58" s="106">
        <v>44</v>
      </c>
      <c r="K58" s="106">
        <v>49</v>
      </c>
      <c r="L58" s="106">
        <v>43</v>
      </c>
      <c r="M58" s="106">
        <v>4</v>
      </c>
      <c r="N58" s="106">
        <v>47</v>
      </c>
      <c r="O58" s="106">
        <v>7</v>
      </c>
      <c r="P58" s="106">
        <v>5</v>
      </c>
      <c r="Q58" s="106">
        <v>2</v>
      </c>
      <c r="R58" s="106">
        <v>7</v>
      </c>
      <c r="S58" s="106">
        <v>2</v>
      </c>
      <c r="T58" s="106">
        <v>8</v>
      </c>
      <c r="U58" s="106">
        <v>1</v>
      </c>
      <c r="V58" s="106">
        <v>9</v>
      </c>
      <c r="W58" s="106">
        <v>1</v>
      </c>
      <c r="X58" s="106">
        <v>1</v>
      </c>
      <c r="Y58" s="106">
        <v>2</v>
      </c>
      <c r="Z58" s="106">
        <v>3</v>
      </c>
      <c r="AA58" s="106">
        <v>0</v>
      </c>
      <c r="AB58" s="106">
        <v>0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</row>
    <row r="59" spans="1:34" x14ac:dyDescent="0.3">
      <c r="A59" s="106">
        <v>3</v>
      </c>
      <c r="B59" s="106" t="s">
        <v>94</v>
      </c>
      <c r="C59" s="106">
        <v>84</v>
      </c>
      <c r="D59" s="106">
        <v>70</v>
      </c>
      <c r="E59" s="106">
        <v>14</v>
      </c>
      <c r="F59" s="147">
        <v>84</v>
      </c>
      <c r="G59" s="106">
        <v>6</v>
      </c>
      <c r="H59" s="106">
        <v>4</v>
      </c>
      <c r="I59" s="106">
        <v>2</v>
      </c>
      <c r="J59" s="147">
        <v>6</v>
      </c>
      <c r="K59" s="106">
        <v>94</v>
      </c>
      <c r="L59" s="106">
        <v>74</v>
      </c>
      <c r="M59" s="106">
        <v>20</v>
      </c>
      <c r="N59" s="147">
        <v>94</v>
      </c>
      <c r="O59" s="106">
        <v>44</v>
      </c>
      <c r="P59" s="106">
        <v>38</v>
      </c>
      <c r="Q59" s="106">
        <v>6</v>
      </c>
      <c r="R59" s="147">
        <v>44</v>
      </c>
      <c r="S59" s="106">
        <v>2</v>
      </c>
      <c r="T59" s="106">
        <v>6</v>
      </c>
      <c r="U59" s="106">
        <v>0</v>
      </c>
      <c r="V59" s="147">
        <v>6</v>
      </c>
      <c r="W59" s="147">
        <v>0</v>
      </c>
      <c r="X59" s="147">
        <v>0</v>
      </c>
      <c r="Y59" s="147">
        <v>0</v>
      </c>
      <c r="Z59" s="147">
        <v>0</v>
      </c>
      <c r="AA59" s="106"/>
      <c r="AB59" s="106"/>
      <c r="AC59" s="106"/>
      <c r="AD59" s="147">
        <v>0</v>
      </c>
      <c r="AE59" s="106"/>
      <c r="AF59" s="106"/>
      <c r="AG59" s="106"/>
      <c r="AH59" s="147">
        <v>0</v>
      </c>
    </row>
    <row r="60" spans="1:34" x14ac:dyDescent="0.3">
      <c r="A60" s="106">
        <v>4</v>
      </c>
      <c r="B60" s="106" t="s">
        <v>95</v>
      </c>
      <c r="C60" s="106">
        <v>35</v>
      </c>
      <c r="D60" s="106">
        <v>26</v>
      </c>
      <c r="E60" s="106">
        <v>9</v>
      </c>
      <c r="F60" s="147">
        <v>35</v>
      </c>
      <c r="G60" s="106">
        <v>8</v>
      </c>
      <c r="H60" s="106">
        <v>7</v>
      </c>
      <c r="I60" s="106">
        <v>1</v>
      </c>
      <c r="J60" s="147">
        <v>8</v>
      </c>
      <c r="K60" s="106">
        <v>27</v>
      </c>
      <c r="L60" s="106">
        <v>20</v>
      </c>
      <c r="M60" s="106">
        <v>7</v>
      </c>
      <c r="N60" s="147">
        <v>27</v>
      </c>
      <c r="O60" s="106">
        <v>3</v>
      </c>
      <c r="P60" s="106">
        <v>2</v>
      </c>
      <c r="Q60" s="106">
        <v>1</v>
      </c>
      <c r="R60" s="147">
        <v>3</v>
      </c>
      <c r="S60" s="106">
        <v>0</v>
      </c>
      <c r="T60" s="106">
        <v>0</v>
      </c>
      <c r="U60" s="106">
        <v>0</v>
      </c>
      <c r="V60" s="147">
        <v>0</v>
      </c>
      <c r="W60" s="147">
        <v>0</v>
      </c>
      <c r="X60" s="147">
        <v>0</v>
      </c>
      <c r="Y60" s="106">
        <v>0</v>
      </c>
      <c r="Z60" s="147">
        <v>0</v>
      </c>
      <c r="AA60" s="106"/>
      <c r="AB60" s="147"/>
      <c r="AC60" s="106"/>
      <c r="AD60" s="147">
        <v>0</v>
      </c>
      <c r="AE60" s="106">
        <v>3</v>
      </c>
      <c r="AF60" s="106">
        <v>9</v>
      </c>
      <c r="AG60" s="164">
        <v>0</v>
      </c>
      <c r="AH60" s="147">
        <v>9</v>
      </c>
    </row>
    <row r="61" spans="1:34" x14ac:dyDescent="0.3">
      <c r="A61" s="106">
        <v>5</v>
      </c>
      <c r="B61" s="106" t="s">
        <v>96</v>
      </c>
      <c r="C61" s="106">
        <v>69</v>
      </c>
      <c r="D61" s="106">
        <v>53</v>
      </c>
      <c r="E61" s="106">
        <v>16</v>
      </c>
      <c r="F61" s="147">
        <v>69</v>
      </c>
      <c r="G61" s="106">
        <v>44</v>
      </c>
      <c r="H61" s="106">
        <v>35</v>
      </c>
      <c r="I61" s="106">
        <v>9</v>
      </c>
      <c r="J61" s="147">
        <v>44</v>
      </c>
      <c r="K61" s="106">
        <v>44</v>
      </c>
      <c r="L61" s="106">
        <v>33</v>
      </c>
      <c r="M61" s="106">
        <v>11</v>
      </c>
      <c r="N61" s="147">
        <v>44</v>
      </c>
      <c r="O61" s="106">
        <v>23</v>
      </c>
      <c r="P61" s="106">
        <v>17</v>
      </c>
      <c r="Q61" s="106">
        <v>6</v>
      </c>
      <c r="R61" s="147">
        <v>23</v>
      </c>
      <c r="S61" s="106">
        <v>7</v>
      </c>
      <c r="T61" s="106">
        <v>27</v>
      </c>
      <c r="U61" s="106">
        <v>6</v>
      </c>
      <c r="V61" s="147">
        <v>33</v>
      </c>
      <c r="W61" s="106">
        <v>6</v>
      </c>
      <c r="X61" s="106">
        <v>26</v>
      </c>
      <c r="Y61" s="106">
        <v>5</v>
      </c>
      <c r="Z61" s="147">
        <v>31</v>
      </c>
      <c r="AA61" s="106"/>
      <c r="AB61" s="106"/>
      <c r="AC61" s="106"/>
      <c r="AD61" s="147">
        <v>0</v>
      </c>
      <c r="AE61" s="106">
        <v>7</v>
      </c>
      <c r="AF61" s="106">
        <v>71</v>
      </c>
      <c r="AG61" s="164">
        <v>15</v>
      </c>
      <c r="AH61" s="147">
        <v>86</v>
      </c>
    </row>
    <row r="62" spans="1:34" ht="15.6" x14ac:dyDescent="0.3">
      <c r="A62" s="3"/>
      <c r="B62" s="3" t="s">
        <v>9</v>
      </c>
      <c r="C62" s="110">
        <f>SUM(C57:C61)</f>
        <v>331</v>
      </c>
      <c r="D62" s="110">
        <f t="shared" ref="D62:AH62" si="10">SUM(D57:D61)</f>
        <v>278</v>
      </c>
      <c r="E62" s="110">
        <f t="shared" si="10"/>
        <v>50</v>
      </c>
      <c r="F62" s="110">
        <f t="shared" si="10"/>
        <v>328</v>
      </c>
      <c r="G62" s="110">
        <f t="shared" si="10"/>
        <v>104</v>
      </c>
      <c r="H62" s="110">
        <f t="shared" si="10"/>
        <v>88</v>
      </c>
      <c r="I62" s="110">
        <f t="shared" si="10"/>
        <v>14</v>
      </c>
      <c r="J62" s="110">
        <f t="shared" si="10"/>
        <v>102</v>
      </c>
      <c r="K62" s="110">
        <f t="shared" si="10"/>
        <v>249</v>
      </c>
      <c r="L62" s="110">
        <f t="shared" si="10"/>
        <v>204</v>
      </c>
      <c r="M62" s="110">
        <f t="shared" si="10"/>
        <v>43</v>
      </c>
      <c r="N62" s="110">
        <f t="shared" si="10"/>
        <v>247</v>
      </c>
      <c r="O62" s="110">
        <f t="shared" si="10"/>
        <v>83</v>
      </c>
      <c r="P62" s="110">
        <f t="shared" si="10"/>
        <v>66</v>
      </c>
      <c r="Q62" s="110">
        <f t="shared" si="10"/>
        <v>17</v>
      </c>
      <c r="R62" s="110">
        <f t="shared" si="10"/>
        <v>83</v>
      </c>
      <c r="S62" s="110">
        <f t="shared" si="10"/>
        <v>12</v>
      </c>
      <c r="T62" s="110">
        <f t="shared" si="10"/>
        <v>42</v>
      </c>
      <c r="U62" s="110">
        <f t="shared" si="10"/>
        <v>8</v>
      </c>
      <c r="V62" s="110">
        <f t="shared" si="10"/>
        <v>50</v>
      </c>
      <c r="W62" s="110">
        <f t="shared" si="10"/>
        <v>7</v>
      </c>
      <c r="X62" s="110">
        <f t="shared" si="10"/>
        <v>27</v>
      </c>
      <c r="Y62" s="110">
        <f t="shared" si="10"/>
        <v>7</v>
      </c>
      <c r="Z62" s="110">
        <f t="shared" si="10"/>
        <v>34</v>
      </c>
      <c r="AA62" s="110">
        <f t="shared" si="10"/>
        <v>0</v>
      </c>
      <c r="AB62" s="110">
        <f t="shared" si="10"/>
        <v>0</v>
      </c>
      <c r="AC62" s="110">
        <f t="shared" si="10"/>
        <v>0</v>
      </c>
      <c r="AD62" s="110">
        <f t="shared" si="10"/>
        <v>0</v>
      </c>
      <c r="AE62" s="110">
        <f t="shared" si="10"/>
        <v>10</v>
      </c>
      <c r="AF62" s="110">
        <f t="shared" si="10"/>
        <v>80</v>
      </c>
      <c r="AG62" s="110">
        <f t="shared" si="10"/>
        <v>15</v>
      </c>
      <c r="AH62" s="110">
        <f t="shared" si="10"/>
        <v>95</v>
      </c>
    </row>
    <row r="63" spans="1:34" ht="85.8" customHeight="1" x14ac:dyDescent="0.35">
      <c r="A63" s="18"/>
      <c r="B63" s="1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388" t="s">
        <v>97</v>
      </c>
      <c r="O63" s="388"/>
      <c r="P63" s="388"/>
      <c r="Q63" s="388"/>
      <c r="R63" s="388"/>
      <c r="S63" s="388"/>
      <c r="T63" s="388"/>
      <c r="U63" s="38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</row>
    <row r="64" spans="1:34" ht="27.6" customHeight="1" x14ac:dyDescent="0.3">
      <c r="A64" s="387" t="s">
        <v>198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</row>
    <row r="65" spans="1:34" ht="18" x14ac:dyDescent="0.35">
      <c r="B65" s="383" t="s">
        <v>52</v>
      </c>
      <c r="C65" s="383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</row>
    <row r="66" spans="1:34" ht="28.8" x14ac:dyDescent="0.3">
      <c r="A66" s="106"/>
      <c r="B66" s="165" t="s">
        <v>4</v>
      </c>
      <c r="C66" s="104" t="s">
        <v>56</v>
      </c>
      <c r="D66" s="166" t="s">
        <v>36</v>
      </c>
      <c r="E66" s="167" t="s">
        <v>37</v>
      </c>
      <c r="F66" s="168" t="s">
        <v>57</v>
      </c>
      <c r="G66" s="169" t="s">
        <v>58</v>
      </c>
      <c r="H66" s="166" t="s">
        <v>36</v>
      </c>
      <c r="I66" s="167" t="s">
        <v>37</v>
      </c>
      <c r="J66" s="170" t="s">
        <v>57</v>
      </c>
      <c r="K66" s="104" t="s">
        <v>59</v>
      </c>
      <c r="L66" s="166" t="s">
        <v>36</v>
      </c>
      <c r="M66" s="167" t="s">
        <v>37</v>
      </c>
      <c r="N66" s="168" t="s">
        <v>57</v>
      </c>
      <c r="O66" s="104" t="s">
        <v>60</v>
      </c>
      <c r="P66" s="166" t="s">
        <v>36</v>
      </c>
      <c r="Q66" s="167" t="s">
        <v>37</v>
      </c>
      <c r="R66" s="168" t="s">
        <v>57</v>
      </c>
      <c r="S66" s="104" t="s">
        <v>61</v>
      </c>
      <c r="T66" s="166" t="s">
        <v>36</v>
      </c>
      <c r="U66" s="167" t="s">
        <v>37</v>
      </c>
      <c r="V66" s="168" t="s">
        <v>57</v>
      </c>
      <c r="W66" s="104" t="s">
        <v>62</v>
      </c>
      <c r="X66" s="166" t="s">
        <v>36</v>
      </c>
      <c r="Y66" s="167" t="s">
        <v>37</v>
      </c>
      <c r="Z66" s="168" t="s">
        <v>57</v>
      </c>
      <c r="AA66" s="96" t="s">
        <v>63</v>
      </c>
      <c r="AB66" s="166" t="s">
        <v>36</v>
      </c>
      <c r="AC66" s="167" t="s">
        <v>37</v>
      </c>
      <c r="AD66" s="168" t="s">
        <v>57</v>
      </c>
      <c r="AE66" s="104" t="s">
        <v>64</v>
      </c>
      <c r="AF66" s="166" t="s">
        <v>36</v>
      </c>
      <c r="AG66" s="167" t="s">
        <v>37</v>
      </c>
      <c r="AH66" s="168" t="s">
        <v>57</v>
      </c>
    </row>
    <row r="67" spans="1:34" ht="15.6" x14ac:dyDescent="0.3">
      <c r="A67" s="106">
        <v>1</v>
      </c>
      <c r="B67" s="107" t="s">
        <v>11</v>
      </c>
      <c r="C67" s="171">
        <f t="shared" ref="C67:AH67" si="11">+C9</f>
        <v>91</v>
      </c>
      <c r="D67" s="171">
        <f t="shared" si="11"/>
        <v>71</v>
      </c>
      <c r="E67" s="171">
        <f t="shared" si="11"/>
        <v>20</v>
      </c>
      <c r="F67" s="171">
        <f t="shared" si="11"/>
        <v>91</v>
      </c>
      <c r="G67" s="171">
        <f>+G9</f>
        <v>24</v>
      </c>
      <c r="H67" s="171">
        <f t="shared" si="11"/>
        <v>23</v>
      </c>
      <c r="I67" s="171">
        <f t="shared" si="11"/>
        <v>1</v>
      </c>
      <c r="J67" s="171">
        <f>+J9</f>
        <v>24</v>
      </c>
      <c r="K67" s="171">
        <f t="shared" si="11"/>
        <v>33</v>
      </c>
      <c r="L67" s="171">
        <f t="shared" si="11"/>
        <v>28</v>
      </c>
      <c r="M67" s="171">
        <f t="shared" si="11"/>
        <v>5</v>
      </c>
      <c r="N67" s="171">
        <v>33</v>
      </c>
      <c r="O67" s="171">
        <f t="shared" si="11"/>
        <v>20</v>
      </c>
      <c r="P67" s="171">
        <f t="shared" si="11"/>
        <v>17</v>
      </c>
      <c r="Q67" s="171">
        <f t="shared" si="11"/>
        <v>3</v>
      </c>
      <c r="R67" s="171">
        <f t="shared" si="11"/>
        <v>20</v>
      </c>
      <c r="S67" s="171">
        <f t="shared" si="11"/>
        <v>5</v>
      </c>
      <c r="T67" s="171">
        <f t="shared" si="11"/>
        <v>14</v>
      </c>
      <c r="U67" s="171">
        <f t="shared" si="11"/>
        <v>2</v>
      </c>
      <c r="V67" s="171">
        <f>+V9</f>
        <v>16</v>
      </c>
      <c r="W67" s="171">
        <f t="shared" si="11"/>
        <v>2</v>
      </c>
      <c r="X67" s="171">
        <f t="shared" si="11"/>
        <v>8</v>
      </c>
      <c r="Y67" s="171">
        <f t="shared" si="11"/>
        <v>0</v>
      </c>
      <c r="Z67" s="171">
        <f t="shared" si="11"/>
        <v>8</v>
      </c>
      <c r="AA67" s="171">
        <f t="shared" si="11"/>
        <v>0</v>
      </c>
      <c r="AB67" s="171">
        <f t="shared" si="11"/>
        <v>0</v>
      </c>
      <c r="AC67" s="171">
        <f t="shared" si="11"/>
        <v>0</v>
      </c>
      <c r="AD67" s="171">
        <f t="shared" si="11"/>
        <v>0</v>
      </c>
      <c r="AE67" s="171">
        <f t="shared" si="11"/>
        <v>2</v>
      </c>
      <c r="AF67" s="171">
        <f t="shared" si="11"/>
        <v>32</v>
      </c>
      <c r="AG67" s="171">
        <f t="shared" si="11"/>
        <v>5</v>
      </c>
      <c r="AH67" s="171">
        <f t="shared" si="11"/>
        <v>37</v>
      </c>
    </row>
    <row r="68" spans="1:34" ht="15.6" x14ac:dyDescent="0.3">
      <c r="A68" s="106">
        <v>2</v>
      </c>
      <c r="B68" s="172" t="s">
        <v>13</v>
      </c>
      <c r="C68" s="171">
        <f t="shared" ref="C68:AH68" si="12">+C15</f>
        <v>193</v>
      </c>
      <c r="D68" s="171">
        <f t="shared" si="12"/>
        <v>173</v>
      </c>
      <c r="E68" s="171">
        <f t="shared" si="12"/>
        <v>20</v>
      </c>
      <c r="F68" s="171">
        <f t="shared" si="12"/>
        <v>193</v>
      </c>
      <c r="G68" s="171">
        <f t="shared" si="12"/>
        <v>37</v>
      </c>
      <c r="H68" s="171">
        <f t="shared" si="12"/>
        <v>36</v>
      </c>
      <c r="I68" s="171">
        <f t="shared" si="12"/>
        <v>1</v>
      </c>
      <c r="J68" s="171">
        <f t="shared" si="12"/>
        <v>37</v>
      </c>
      <c r="K68" s="171">
        <f t="shared" si="12"/>
        <v>116</v>
      </c>
      <c r="L68" s="171">
        <f t="shared" si="12"/>
        <v>106</v>
      </c>
      <c r="M68" s="171">
        <f t="shared" si="12"/>
        <v>10</v>
      </c>
      <c r="N68" s="171">
        <f t="shared" si="12"/>
        <v>116</v>
      </c>
      <c r="O68" s="171">
        <f t="shared" si="12"/>
        <v>10</v>
      </c>
      <c r="P68" s="171">
        <f t="shared" si="12"/>
        <v>10</v>
      </c>
      <c r="Q68" s="171">
        <f t="shared" si="12"/>
        <v>0</v>
      </c>
      <c r="R68" s="171">
        <f t="shared" si="12"/>
        <v>10</v>
      </c>
      <c r="S68" s="171">
        <f t="shared" si="12"/>
        <v>7</v>
      </c>
      <c r="T68" s="171">
        <f t="shared" si="12"/>
        <v>20</v>
      </c>
      <c r="U68" s="171">
        <f t="shared" si="12"/>
        <v>1</v>
      </c>
      <c r="V68" s="171">
        <f t="shared" si="12"/>
        <v>21</v>
      </c>
      <c r="W68" s="171">
        <f t="shared" si="12"/>
        <v>2</v>
      </c>
      <c r="X68" s="171">
        <f t="shared" si="12"/>
        <v>6</v>
      </c>
      <c r="Y68" s="171">
        <f t="shared" si="12"/>
        <v>1</v>
      </c>
      <c r="Z68" s="171">
        <f t="shared" si="12"/>
        <v>7</v>
      </c>
      <c r="AA68" s="171">
        <f t="shared" si="12"/>
        <v>0</v>
      </c>
      <c r="AB68" s="171">
        <f t="shared" si="12"/>
        <v>0</v>
      </c>
      <c r="AC68" s="171">
        <f t="shared" si="12"/>
        <v>0</v>
      </c>
      <c r="AD68" s="171">
        <f t="shared" si="12"/>
        <v>0</v>
      </c>
      <c r="AE68" s="171">
        <f t="shared" si="12"/>
        <v>9</v>
      </c>
      <c r="AF68" s="171">
        <f t="shared" si="12"/>
        <v>45</v>
      </c>
      <c r="AG68" s="171">
        <f t="shared" si="12"/>
        <v>6</v>
      </c>
      <c r="AH68" s="171">
        <f t="shared" si="12"/>
        <v>51</v>
      </c>
    </row>
    <row r="69" spans="1:34" ht="15.6" x14ac:dyDescent="0.3">
      <c r="A69" s="106">
        <v>3</v>
      </c>
      <c r="B69" s="107" t="s">
        <v>14</v>
      </c>
      <c r="C69" s="171">
        <f t="shared" ref="C69:Z69" si="13">+C21</f>
        <v>67</v>
      </c>
      <c r="D69" s="171">
        <f t="shared" si="13"/>
        <v>55</v>
      </c>
      <c r="E69" s="171">
        <f t="shared" si="13"/>
        <v>6</v>
      </c>
      <c r="F69" s="171">
        <f t="shared" si="13"/>
        <v>61</v>
      </c>
      <c r="G69" s="171">
        <f t="shared" si="13"/>
        <v>4</v>
      </c>
      <c r="H69" s="171">
        <f t="shared" si="13"/>
        <v>4</v>
      </c>
      <c r="I69" s="171">
        <f t="shared" si="13"/>
        <v>0</v>
      </c>
      <c r="J69" s="171">
        <f t="shared" si="13"/>
        <v>4</v>
      </c>
      <c r="K69" s="171">
        <f t="shared" si="13"/>
        <v>11</v>
      </c>
      <c r="L69" s="171">
        <f t="shared" si="13"/>
        <v>11</v>
      </c>
      <c r="M69" s="171">
        <f t="shared" si="13"/>
        <v>0</v>
      </c>
      <c r="N69" s="171">
        <v>21</v>
      </c>
      <c r="O69" s="171">
        <f t="shared" si="13"/>
        <v>2</v>
      </c>
      <c r="P69" s="171">
        <f t="shared" si="13"/>
        <v>2</v>
      </c>
      <c r="Q69" s="171">
        <f t="shared" si="13"/>
        <v>0</v>
      </c>
      <c r="R69" s="171">
        <v>11</v>
      </c>
      <c r="S69" s="171">
        <f>+S21</f>
        <v>2</v>
      </c>
      <c r="T69" s="171">
        <f t="shared" ref="T69:V69" si="14">+T21</f>
        <v>5</v>
      </c>
      <c r="U69" s="171">
        <f t="shared" si="14"/>
        <v>0</v>
      </c>
      <c r="V69" s="171">
        <f t="shared" si="14"/>
        <v>5</v>
      </c>
      <c r="W69" s="171">
        <f t="shared" si="13"/>
        <v>0</v>
      </c>
      <c r="X69" s="171">
        <f t="shared" si="13"/>
        <v>0</v>
      </c>
      <c r="Y69" s="171">
        <f t="shared" si="13"/>
        <v>0</v>
      </c>
      <c r="Z69" s="171">
        <f t="shared" si="13"/>
        <v>0</v>
      </c>
      <c r="AA69" s="171">
        <v>0</v>
      </c>
      <c r="AB69" s="171">
        <f t="shared" ref="AB69:AH69" si="15">+AB21</f>
        <v>0</v>
      </c>
      <c r="AC69" s="171">
        <f t="shared" si="15"/>
        <v>0</v>
      </c>
      <c r="AD69" s="171">
        <f t="shared" si="15"/>
        <v>0</v>
      </c>
      <c r="AE69" s="171">
        <f t="shared" si="15"/>
        <v>1</v>
      </c>
      <c r="AF69" s="171">
        <f t="shared" si="15"/>
        <v>5</v>
      </c>
      <c r="AG69" s="171">
        <f t="shared" si="15"/>
        <v>0</v>
      </c>
      <c r="AH69" s="171">
        <f t="shared" si="15"/>
        <v>5</v>
      </c>
    </row>
    <row r="70" spans="1:34" ht="15.6" x14ac:dyDescent="0.3">
      <c r="A70" s="106">
        <v>4</v>
      </c>
      <c r="B70" s="107" t="s">
        <v>15</v>
      </c>
      <c r="C70" s="171">
        <f t="shared" ref="C70:AH70" si="16">+C28</f>
        <v>198</v>
      </c>
      <c r="D70" s="171">
        <f t="shared" si="16"/>
        <v>170</v>
      </c>
      <c r="E70" s="171">
        <f t="shared" si="16"/>
        <v>21</v>
      </c>
      <c r="F70" s="171">
        <f t="shared" si="16"/>
        <v>191</v>
      </c>
      <c r="G70" s="171">
        <f t="shared" si="16"/>
        <v>26</v>
      </c>
      <c r="H70" s="171">
        <f t="shared" si="16"/>
        <v>26</v>
      </c>
      <c r="I70" s="171">
        <f t="shared" si="16"/>
        <v>0</v>
      </c>
      <c r="J70" s="171">
        <f t="shared" si="16"/>
        <v>26</v>
      </c>
      <c r="K70" s="171">
        <f t="shared" si="16"/>
        <v>109</v>
      </c>
      <c r="L70" s="171">
        <f t="shared" si="16"/>
        <v>94</v>
      </c>
      <c r="M70" s="171">
        <f t="shared" si="16"/>
        <v>15</v>
      </c>
      <c r="N70" s="171">
        <f t="shared" si="16"/>
        <v>109</v>
      </c>
      <c r="O70" s="171">
        <f t="shared" si="16"/>
        <v>36</v>
      </c>
      <c r="P70" s="171">
        <f t="shared" si="16"/>
        <v>24</v>
      </c>
      <c r="Q70" s="171">
        <f t="shared" si="16"/>
        <v>2</v>
      </c>
      <c r="R70" s="171">
        <f t="shared" si="16"/>
        <v>26</v>
      </c>
      <c r="S70" s="171">
        <f t="shared" si="16"/>
        <v>4</v>
      </c>
      <c r="T70" s="171">
        <f t="shared" si="16"/>
        <v>29</v>
      </c>
      <c r="U70" s="171">
        <f t="shared" si="16"/>
        <v>5</v>
      </c>
      <c r="V70" s="171">
        <f t="shared" si="16"/>
        <v>34</v>
      </c>
      <c r="W70" s="171">
        <f>+W28</f>
        <v>1</v>
      </c>
      <c r="X70" s="171">
        <f t="shared" ref="X70:Y70" si="17">+X28</f>
        <v>7</v>
      </c>
      <c r="Y70" s="171">
        <f t="shared" si="17"/>
        <v>2</v>
      </c>
      <c r="Z70" s="171">
        <f>+Z28</f>
        <v>9</v>
      </c>
      <c r="AA70" s="171">
        <f t="shared" si="16"/>
        <v>1</v>
      </c>
      <c r="AB70" s="171">
        <f t="shared" si="16"/>
        <v>7</v>
      </c>
      <c r="AC70" s="171">
        <f t="shared" si="16"/>
        <v>0</v>
      </c>
      <c r="AD70" s="171">
        <f>+AB70+AC70</f>
        <v>7</v>
      </c>
      <c r="AE70" s="171">
        <f t="shared" si="16"/>
        <v>5</v>
      </c>
      <c r="AF70" s="171">
        <f t="shared" si="16"/>
        <v>44</v>
      </c>
      <c r="AG70" s="171">
        <f t="shared" si="16"/>
        <v>11</v>
      </c>
      <c r="AH70" s="171">
        <f t="shared" si="16"/>
        <v>55</v>
      </c>
    </row>
    <row r="71" spans="1:34" ht="15.6" x14ac:dyDescent="0.3">
      <c r="A71" s="106">
        <v>5</v>
      </c>
      <c r="B71" s="107" t="s">
        <v>16</v>
      </c>
      <c r="C71" s="171">
        <f t="shared" ref="C71:AH71" si="18">+C36</f>
        <v>142</v>
      </c>
      <c r="D71" s="171">
        <f t="shared" si="18"/>
        <v>122</v>
      </c>
      <c r="E71" s="171">
        <f t="shared" si="18"/>
        <v>15</v>
      </c>
      <c r="F71" s="171">
        <f t="shared" si="18"/>
        <v>137</v>
      </c>
      <c r="G71" s="171">
        <f t="shared" si="18"/>
        <v>6</v>
      </c>
      <c r="H71" s="171">
        <f t="shared" si="18"/>
        <v>6</v>
      </c>
      <c r="I71" s="171">
        <f t="shared" si="18"/>
        <v>0</v>
      </c>
      <c r="J71" s="171">
        <f t="shared" si="18"/>
        <v>6</v>
      </c>
      <c r="K71" s="171">
        <f t="shared" si="18"/>
        <v>61</v>
      </c>
      <c r="L71" s="171">
        <f t="shared" si="18"/>
        <v>53</v>
      </c>
      <c r="M71" s="171">
        <f t="shared" si="18"/>
        <v>8</v>
      </c>
      <c r="N71" s="171">
        <f t="shared" si="18"/>
        <v>61</v>
      </c>
      <c r="O71" s="171">
        <f t="shared" si="18"/>
        <v>15</v>
      </c>
      <c r="P71" s="171">
        <f t="shared" si="18"/>
        <v>14</v>
      </c>
      <c r="Q71" s="171">
        <f t="shared" si="18"/>
        <v>1</v>
      </c>
      <c r="R71" s="171">
        <f t="shared" si="18"/>
        <v>15</v>
      </c>
      <c r="S71" s="171">
        <f t="shared" si="18"/>
        <v>6</v>
      </c>
      <c r="T71" s="171">
        <f t="shared" si="18"/>
        <v>14</v>
      </c>
      <c r="U71" s="171">
        <f t="shared" si="18"/>
        <v>0</v>
      </c>
      <c r="V71" s="171">
        <f t="shared" si="18"/>
        <v>14</v>
      </c>
      <c r="W71" s="171">
        <f t="shared" si="18"/>
        <v>2</v>
      </c>
      <c r="X71" s="171">
        <f t="shared" si="18"/>
        <v>4</v>
      </c>
      <c r="Y71" s="171">
        <f t="shared" si="18"/>
        <v>0</v>
      </c>
      <c r="Z71" s="171">
        <v>7</v>
      </c>
      <c r="AA71" s="171">
        <f t="shared" si="18"/>
        <v>0</v>
      </c>
      <c r="AB71" s="171">
        <f t="shared" si="18"/>
        <v>0</v>
      </c>
      <c r="AC71" s="171">
        <f t="shared" si="18"/>
        <v>0</v>
      </c>
      <c r="AD71" s="171">
        <f t="shared" si="18"/>
        <v>0</v>
      </c>
      <c r="AE71" s="171">
        <f t="shared" si="18"/>
        <v>13</v>
      </c>
      <c r="AF71" s="171">
        <f t="shared" si="18"/>
        <v>58</v>
      </c>
      <c r="AG71" s="171">
        <f t="shared" si="18"/>
        <v>12</v>
      </c>
      <c r="AH71" s="171">
        <f t="shared" si="18"/>
        <v>70</v>
      </c>
    </row>
    <row r="72" spans="1:34" ht="15.6" x14ac:dyDescent="0.3">
      <c r="A72" s="106">
        <v>6</v>
      </c>
      <c r="B72" s="107" t="s">
        <v>17</v>
      </c>
      <c r="C72" s="171">
        <f t="shared" ref="C72:AH72" si="19">+C47</f>
        <v>256</v>
      </c>
      <c r="D72" s="171">
        <f t="shared" si="19"/>
        <v>196</v>
      </c>
      <c r="E72" s="171">
        <f t="shared" si="19"/>
        <v>60</v>
      </c>
      <c r="F72" s="171">
        <f t="shared" si="19"/>
        <v>256</v>
      </c>
      <c r="G72" s="171">
        <f t="shared" si="19"/>
        <v>89</v>
      </c>
      <c r="H72" s="171">
        <f t="shared" si="19"/>
        <v>65</v>
      </c>
      <c r="I72" s="171">
        <f t="shared" si="19"/>
        <v>24</v>
      </c>
      <c r="J72" s="171">
        <f t="shared" si="19"/>
        <v>89</v>
      </c>
      <c r="K72" s="171">
        <f t="shared" si="19"/>
        <v>167</v>
      </c>
      <c r="L72" s="171">
        <f t="shared" si="19"/>
        <v>101</v>
      </c>
      <c r="M72" s="171">
        <f t="shared" si="19"/>
        <v>47</v>
      </c>
      <c r="N72" s="171">
        <f t="shared" si="19"/>
        <v>167</v>
      </c>
      <c r="O72" s="171">
        <f t="shared" si="19"/>
        <v>43</v>
      </c>
      <c r="P72" s="171">
        <f t="shared" si="19"/>
        <v>34</v>
      </c>
      <c r="Q72" s="171">
        <f t="shared" si="19"/>
        <v>9</v>
      </c>
      <c r="R72" s="171">
        <f t="shared" si="19"/>
        <v>43</v>
      </c>
      <c r="S72" s="171">
        <f t="shared" si="19"/>
        <v>29</v>
      </c>
      <c r="T72" s="171">
        <f t="shared" si="19"/>
        <v>94</v>
      </c>
      <c r="U72" s="171">
        <f t="shared" si="19"/>
        <v>43</v>
      </c>
      <c r="V72" s="171">
        <v>77</v>
      </c>
      <c r="W72" s="171">
        <f t="shared" si="19"/>
        <v>21</v>
      </c>
      <c r="X72" s="171">
        <f t="shared" si="19"/>
        <v>75</v>
      </c>
      <c r="Y72" s="171">
        <f t="shared" si="19"/>
        <v>38</v>
      </c>
      <c r="Z72" s="171">
        <v>49</v>
      </c>
      <c r="AA72" s="171">
        <f t="shared" si="19"/>
        <v>0</v>
      </c>
      <c r="AB72" s="171">
        <f t="shared" si="19"/>
        <v>0</v>
      </c>
      <c r="AC72" s="171">
        <f t="shared" si="19"/>
        <v>0</v>
      </c>
      <c r="AD72" s="171">
        <f t="shared" si="19"/>
        <v>0</v>
      </c>
      <c r="AE72" s="171">
        <f t="shared" si="19"/>
        <v>1</v>
      </c>
      <c r="AF72" s="171">
        <f t="shared" si="19"/>
        <v>9</v>
      </c>
      <c r="AG72" s="171">
        <f t="shared" si="19"/>
        <v>1</v>
      </c>
      <c r="AH72" s="171">
        <f t="shared" si="19"/>
        <v>10</v>
      </c>
    </row>
    <row r="73" spans="1:34" ht="15.6" x14ac:dyDescent="0.3">
      <c r="A73" s="106">
        <v>7</v>
      </c>
      <c r="B73" s="107" t="s">
        <v>18</v>
      </c>
      <c r="C73" s="171">
        <f t="shared" ref="C73:AH73" si="20">+C53</f>
        <v>127</v>
      </c>
      <c r="D73" s="171">
        <f t="shared" si="20"/>
        <v>113</v>
      </c>
      <c r="E73" s="171">
        <f t="shared" si="20"/>
        <v>14</v>
      </c>
      <c r="F73" s="171">
        <f t="shared" si="20"/>
        <v>127</v>
      </c>
      <c r="G73" s="171">
        <f>+G53</f>
        <v>16</v>
      </c>
      <c r="H73" s="171">
        <f>+H53</f>
        <v>16</v>
      </c>
      <c r="I73" s="171">
        <f t="shared" si="20"/>
        <v>0</v>
      </c>
      <c r="J73" s="171">
        <f t="shared" si="20"/>
        <v>16</v>
      </c>
      <c r="K73" s="171">
        <f t="shared" si="20"/>
        <v>68</v>
      </c>
      <c r="L73" s="171">
        <f t="shared" si="20"/>
        <v>63</v>
      </c>
      <c r="M73" s="171">
        <f t="shared" si="20"/>
        <v>5</v>
      </c>
      <c r="N73" s="171">
        <f t="shared" si="20"/>
        <v>68</v>
      </c>
      <c r="O73" s="171">
        <f t="shared" si="20"/>
        <v>23</v>
      </c>
      <c r="P73" s="171">
        <f t="shared" si="20"/>
        <v>23</v>
      </c>
      <c r="Q73" s="171">
        <f t="shared" si="20"/>
        <v>0</v>
      </c>
      <c r="R73" s="171">
        <f t="shared" si="20"/>
        <v>23</v>
      </c>
      <c r="S73" s="171">
        <f t="shared" si="20"/>
        <v>8</v>
      </c>
      <c r="T73" s="171">
        <f t="shared" si="20"/>
        <v>29</v>
      </c>
      <c r="U73" s="171">
        <f t="shared" si="20"/>
        <v>1</v>
      </c>
      <c r="V73" s="171">
        <f>+V53</f>
        <v>30</v>
      </c>
      <c r="W73" s="171">
        <f>+W53</f>
        <v>4</v>
      </c>
      <c r="X73" s="171">
        <f t="shared" ref="X73:Y73" si="21">+X53</f>
        <v>22</v>
      </c>
      <c r="Y73" s="171">
        <f t="shared" si="21"/>
        <v>1</v>
      </c>
      <c r="Z73" s="171">
        <f>+X73+Y73</f>
        <v>23</v>
      </c>
      <c r="AA73" s="171">
        <v>0</v>
      </c>
      <c r="AB73" s="171">
        <f t="shared" si="20"/>
        <v>0</v>
      </c>
      <c r="AC73" s="171">
        <f t="shared" si="20"/>
        <v>0</v>
      </c>
      <c r="AD73" s="171">
        <f t="shared" si="20"/>
        <v>0</v>
      </c>
      <c r="AE73" s="171">
        <f t="shared" si="20"/>
        <v>3</v>
      </c>
      <c r="AF73" s="171">
        <f t="shared" si="20"/>
        <v>37</v>
      </c>
      <c r="AG73" s="171">
        <f t="shared" si="20"/>
        <v>10</v>
      </c>
      <c r="AH73" s="171">
        <f t="shared" si="20"/>
        <v>47</v>
      </c>
    </row>
    <row r="74" spans="1:34" ht="15.6" x14ac:dyDescent="0.3">
      <c r="A74" s="106">
        <v>8</v>
      </c>
      <c r="B74" s="107" t="s">
        <v>19</v>
      </c>
      <c r="C74" s="171">
        <f t="shared" ref="C74:AH74" si="22">+C62</f>
        <v>331</v>
      </c>
      <c r="D74" s="171">
        <f t="shared" si="22"/>
        <v>278</v>
      </c>
      <c r="E74" s="171">
        <f t="shared" si="22"/>
        <v>50</v>
      </c>
      <c r="F74" s="171">
        <f t="shared" si="22"/>
        <v>328</v>
      </c>
      <c r="G74" s="171">
        <f t="shared" si="22"/>
        <v>104</v>
      </c>
      <c r="H74" s="171">
        <f t="shared" si="22"/>
        <v>88</v>
      </c>
      <c r="I74" s="171">
        <f t="shared" si="22"/>
        <v>14</v>
      </c>
      <c r="J74" s="171">
        <f t="shared" si="22"/>
        <v>102</v>
      </c>
      <c r="K74" s="171">
        <f t="shared" si="22"/>
        <v>249</v>
      </c>
      <c r="L74" s="171">
        <f t="shared" si="22"/>
        <v>204</v>
      </c>
      <c r="M74" s="171">
        <f t="shared" si="22"/>
        <v>43</v>
      </c>
      <c r="N74" s="171">
        <f t="shared" si="22"/>
        <v>247</v>
      </c>
      <c r="O74" s="171">
        <f t="shared" si="22"/>
        <v>83</v>
      </c>
      <c r="P74" s="171">
        <f t="shared" si="22"/>
        <v>66</v>
      </c>
      <c r="Q74" s="171">
        <f t="shared" si="22"/>
        <v>17</v>
      </c>
      <c r="R74" s="171">
        <f t="shared" si="22"/>
        <v>83</v>
      </c>
      <c r="S74" s="171">
        <f t="shared" si="22"/>
        <v>12</v>
      </c>
      <c r="T74" s="171">
        <f t="shared" si="22"/>
        <v>42</v>
      </c>
      <c r="U74" s="171">
        <f t="shared" si="22"/>
        <v>8</v>
      </c>
      <c r="V74" s="171">
        <f t="shared" si="22"/>
        <v>50</v>
      </c>
      <c r="W74" s="171">
        <f t="shared" si="22"/>
        <v>7</v>
      </c>
      <c r="X74" s="171">
        <f t="shared" si="22"/>
        <v>27</v>
      </c>
      <c r="Y74" s="171">
        <f t="shared" si="22"/>
        <v>7</v>
      </c>
      <c r="Z74" s="171">
        <f t="shared" si="22"/>
        <v>34</v>
      </c>
      <c r="AA74" s="171">
        <f t="shared" si="22"/>
        <v>0</v>
      </c>
      <c r="AB74" s="171">
        <f t="shared" si="22"/>
        <v>0</v>
      </c>
      <c r="AC74" s="171">
        <f t="shared" si="22"/>
        <v>0</v>
      </c>
      <c r="AD74" s="171">
        <f t="shared" si="22"/>
        <v>0</v>
      </c>
      <c r="AE74" s="171">
        <f t="shared" si="22"/>
        <v>10</v>
      </c>
      <c r="AF74" s="171">
        <f t="shared" si="22"/>
        <v>80</v>
      </c>
      <c r="AG74" s="171">
        <f t="shared" si="22"/>
        <v>15</v>
      </c>
      <c r="AH74" s="171">
        <f t="shared" si="22"/>
        <v>95</v>
      </c>
    </row>
    <row r="75" spans="1:34" ht="15.6" x14ac:dyDescent="0.3">
      <c r="A75" s="106"/>
      <c r="B75" s="3" t="s">
        <v>9</v>
      </c>
      <c r="C75" s="173">
        <f t="shared" ref="C75:AH75" si="23">SUM(C67:C74)</f>
        <v>1405</v>
      </c>
      <c r="D75" s="173">
        <f t="shared" si="23"/>
        <v>1178</v>
      </c>
      <c r="E75" s="173">
        <f t="shared" si="23"/>
        <v>206</v>
      </c>
      <c r="F75" s="173">
        <f t="shared" si="23"/>
        <v>1384</v>
      </c>
      <c r="G75" s="173">
        <f t="shared" si="23"/>
        <v>306</v>
      </c>
      <c r="H75" s="173">
        <f t="shared" si="23"/>
        <v>264</v>
      </c>
      <c r="I75" s="173">
        <f t="shared" si="23"/>
        <v>40</v>
      </c>
      <c r="J75" s="173">
        <f t="shared" si="23"/>
        <v>304</v>
      </c>
      <c r="K75" s="173">
        <f t="shared" si="23"/>
        <v>814</v>
      </c>
      <c r="L75" s="173">
        <f t="shared" si="23"/>
        <v>660</v>
      </c>
      <c r="M75" s="173">
        <f t="shared" si="23"/>
        <v>133</v>
      </c>
      <c r="N75" s="173">
        <f t="shared" si="23"/>
        <v>822</v>
      </c>
      <c r="O75" s="173">
        <f t="shared" si="23"/>
        <v>232</v>
      </c>
      <c r="P75" s="173">
        <f t="shared" si="23"/>
        <v>190</v>
      </c>
      <c r="Q75" s="173">
        <f t="shared" si="23"/>
        <v>32</v>
      </c>
      <c r="R75" s="173">
        <f t="shared" si="23"/>
        <v>231</v>
      </c>
      <c r="S75" s="173">
        <f t="shared" si="23"/>
        <v>73</v>
      </c>
      <c r="T75" s="173">
        <f t="shared" si="23"/>
        <v>247</v>
      </c>
      <c r="U75" s="173">
        <f t="shared" si="23"/>
        <v>60</v>
      </c>
      <c r="V75" s="173">
        <f t="shared" si="23"/>
        <v>247</v>
      </c>
      <c r="W75" s="173">
        <f t="shared" si="23"/>
        <v>39</v>
      </c>
      <c r="X75" s="173">
        <f t="shared" si="23"/>
        <v>149</v>
      </c>
      <c r="Y75" s="173">
        <f t="shared" si="23"/>
        <v>49</v>
      </c>
      <c r="Z75" s="173">
        <f t="shared" si="23"/>
        <v>137</v>
      </c>
      <c r="AA75" s="110">
        <f t="shared" si="23"/>
        <v>1</v>
      </c>
      <c r="AB75" s="110">
        <f t="shared" si="23"/>
        <v>7</v>
      </c>
      <c r="AC75" s="110">
        <f t="shared" si="23"/>
        <v>0</v>
      </c>
      <c r="AD75" s="110">
        <f t="shared" si="23"/>
        <v>7</v>
      </c>
      <c r="AE75" s="110">
        <f t="shared" si="23"/>
        <v>44</v>
      </c>
      <c r="AF75" s="110">
        <f t="shared" si="23"/>
        <v>310</v>
      </c>
      <c r="AG75" s="110">
        <f t="shared" si="23"/>
        <v>60</v>
      </c>
      <c r="AH75" s="110">
        <f t="shared" si="23"/>
        <v>370</v>
      </c>
    </row>
  </sheetData>
  <mergeCells count="10">
    <mergeCell ref="K55:N55"/>
    <mergeCell ref="B65:C65"/>
    <mergeCell ref="B5:C5"/>
    <mergeCell ref="G5:N5"/>
    <mergeCell ref="K17:N17"/>
    <mergeCell ref="K30:N30"/>
    <mergeCell ref="K38:N38"/>
    <mergeCell ref="K49:N49"/>
    <mergeCell ref="A64:AH64"/>
    <mergeCell ref="N63:U6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10D4-B76F-48BD-9B60-056EFD529E59}">
  <dimension ref="A4:M15"/>
  <sheetViews>
    <sheetView workbookViewId="0">
      <selection activeCell="I14" sqref="I14"/>
    </sheetView>
  </sheetViews>
  <sheetFormatPr baseColWidth="10" defaultColWidth="11.5546875" defaultRowHeight="15" x14ac:dyDescent="0.25"/>
  <cols>
    <col min="1" max="1" width="16.6640625" style="2" customWidth="1"/>
    <col min="2" max="9" width="11.5546875" style="2"/>
    <col min="10" max="10" width="12.5546875" style="2" customWidth="1"/>
    <col min="11" max="16384" width="11.5546875" style="2"/>
  </cols>
  <sheetData>
    <row r="4" spans="1:13" x14ac:dyDescent="0.25">
      <c r="A4" s="389" t="s">
        <v>98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3" ht="15.6" x14ac:dyDescent="0.3">
      <c r="A5" s="174">
        <v>45474</v>
      </c>
    </row>
    <row r="6" spans="1:13" s="180" customFormat="1" ht="15.6" x14ac:dyDescent="0.3">
      <c r="A6" s="175" t="s">
        <v>4</v>
      </c>
      <c r="B6" s="176" t="s">
        <v>99</v>
      </c>
      <c r="C6" s="177" t="s">
        <v>36</v>
      </c>
      <c r="D6" s="178" t="s">
        <v>37</v>
      </c>
      <c r="E6" s="179" t="s">
        <v>57</v>
      </c>
      <c r="F6" s="176" t="s">
        <v>100</v>
      </c>
      <c r="G6" s="177" t="s">
        <v>36</v>
      </c>
      <c r="H6" s="178" t="s">
        <v>37</v>
      </c>
      <c r="I6" s="179" t="s">
        <v>57</v>
      </c>
      <c r="J6" s="176" t="s">
        <v>101</v>
      </c>
      <c r="K6" s="177" t="s">
        <v>36</v>
      </c>
      <c r="L6" s="178" t="s">
        <v>37</v>
      </c>
      <c r="M6" s="179" t="s">
        <v>57</v>
      </c>
    </row>
    <row r="7" spans="1:13" s="180" customFormat="1" ht="15.6" x14ac:dyDescent="0.3">
      <c r="A7" s="176" t="s">
        <v>11</v>
      </c>
      <c r="B7" s="181"/>
      <c r="C7" s="181"/>
      <c r="D7" s="182"/>
      <c r="E7" s="183">
        <f>+C7+D7</f>
        <v>0</v>
      </c>
      <c r="F7" s="184">
        <v>2</v>
      </c>
      <c r="G7" s="184">
        <v>3</v>
      </c>
      <c r="H7" s="185">
        <v>9</v>
      </c>
      <c r="I7" s="186">
        <f>+G7+H7</f>
        <v>12</v>
      </c>
      <c r="J7" s="187">
        <v>2</v>
      </c>
      <c r="K7" s="187">
        <v>8</v>
      </c>
      <c r="L7" s="187">
        <v>8</v>
      </c>
      <c r="M7" s="188">
        <f>+K7+L7</f>
        <v>16</v>
      </c>
    </row>
    <row r="8" spans="1:13" s="180" customFormat="1" ht="15.6" x14ac:dyDescent="0.3">
      <c r="A8" s="176" t="s">
        <v>13</v>
      </c>
      <c r="B8" s="189"/>
      <c r="C8" s="189"/>
      <c r="D8" s="190"/>
      <c r="E8" s="183">
        <f t="shared" ref="E8:E14" si="0">+C8+D8</f>
        <v>0</v>
      </c>
      <c r="F8" s="191">
        <v>6</v>
      </c>
      <c r="G8" s="191">
        <v>33</v>
      </c>
      <c r="H8" s="191">
        <v>1</v>
      </c>
      <c r="I8" s="186">
        <f t="shared" ref="I8:I14" si="1">+G8+H8</f>
        <v>34</v>
      </c>
      <c r="J8" s="192">
        <v>3</v>
      </c>
      <c r="K8" s="192">
        <v>17</v>
      </c>
      <c r="L8" s="192">
        <v>0</v>
      </c>
      <c r="M8" s="188">
        <f t="shared" ref="M8:M14" si="2">+K8+L8</f>
        <v>17</v>
      </c>
    </row>
    <row r="9" spans="1:13" s="180" customFormat="1" ht="15.6" x14ac:dyDescent="0.3">
      <c r="A9" s="176" t="s">
        <v>14</v>
      </c>
      <c r="B9" s="189"/>
      <c r="C9" s="189"/>
      <c r="D9" s="190"/>
      <c r="E9" s="183">
        <f t="shared" si="0"/>
        <v>0</v>
      </c>
      <c r="F9" s="186"/>
      <c r="G9" s="186"/>
      <c r="H9" s="186"/>
      <c r="I9" s="186">
        <f t="shared" si="1"/>
        <v>0</v>
      </c>
      <c r="J9" s="193"/>
      <c r="K9" s="193"/>
      <c r="L9" s="187"/>
      <c r="M9" s="188">
        <f t="shared" si="2"/>
        <v>0</v>
      </c>
    </row>
    <row r="10" spans="1:13" s="180" customFormat="1" ht="15.6" x14ac:dyDescent="0.3">
      <c r="A10" s="176" t="s">
        <v>15</v>
      </c>
      <c r="B10" s="181"/>
      <c r="C10" s="181"/>
      <c r="D10" s="190"/>
      <c r="E10" s="183">
        <f t="shared" si="0"/>
        <v>0</v>
      </c>
      <c r="F10" s="185">
        <v>1</v>
      </c>
      <c r="G10" s="185">
        <v>22</v>
      </c>
      <c r="H10" s="185"/>
      <c r="I10" s="186">
        <f t="shared" si="1"/>
        <v>22</v>
      </c>
      <c r="J10" s="187"/>
      <c r="K10" s="187"/>
      <c r="L10" s="192"/>
      <c r="M10" s="188">
        <f t="shared" si="2"/>
        <v>0</v>
      </c>
    </row>
    <row r="11" spans="1:13" s="180" customFormat="1" ht="15.6" x14ac:dyDescent="0.3">
      <c r="A11" s="176" t="s">
        <v>16</v>
      </c>
      <c r="B11" s="189"/>
      <c r="C11" s="189"/>
      <c r="D11" s="194"/>
      <c r="E11" s="183">
        <f t="shared" si="0"/>
        <v>0</v>
      </c>
      <c r="F11" s="185">
        <v>1</v>
      </c>
      <c r="G11" s="185">
        <v>23</v>
      </c>
      <c r="H11" s="185">
        <v>2</v>
      </c>
      <c r="I11" s="186">
        <f t="shared" si="1"/>
        <v>25</v>
      </c>
      <c r="J11" s="187"/>
      <c r="K11" s="187"/>
      <c r="L11" s="192"/>
      <c r="M11" s="188">
        <f t="shared" si="2"/>
        <v>0</v>
      </c>
    </row>
    <row r="12" spans="1:13" s="180" customFormat="1" ht="15.6" x14ac:dyDescent="0.3">
      <c r="A12" s="176" t="s">
        <v>17</v>
      </c>
      <c r="B12" s="189"/>
      <c r="C12" s="189"/>
      <c r="D12" s="194"/>
      <c r="E12" s="183">
        <f t="shared" si="0"/>
        <v>0</v>
      </c>
      <c r="F12" s="185">
        <v>1</v>
      </c>
      <c r="G12" s="185">
        <v>28</v>
      </c>
      <c r="H12" s="185">
        <v>2</v>
      </c>
      <c r="I12" s="186">
        <f t="shared" si="1"/>
        <v>30</v>
      </c>
      <c r="J12" s="187"/>
      <c r="K12" s="187"/>
      <c r="L12" s="192"/>
      <c r="M12" s="188">
        <f t="shared" si="2"/>
        <v>0</v>
      </c>
    </row>
    <row r="13" spans="1:13" s="180" customFormat="1" ht="15.6" x14ac:dyDescent="0.3">
      <c r="A13" s="176" t="s">
        <v>18</v>
      </c>
      <c r="B13" s="189"/>
      <c r="C13" s="189"/>
      <c r="D13" s="194"/>
      <c r="E13" s="183">
        <f t="shared" si="0"/>
        <v>0</v>
      </c>
      <c r="F13" s="185"/>
      <c r="G13" s="185"/>
      <c r="H13" s="185"/>
      <c r="I13" s="186">
        <f t="shared" si="1"/>
        <v>0</v>
      </c>
      <c r="J13" s="187"/>
      <c r="K13" s="187"/>
      <c r="L13" s="187"/>
      <c r="M13" s="188">
        <f t="shared" si="2"/>
        <v>0</v>
      </c>
    </row>
    <row r="14" spans="1:13" s="180" customFormat="1" ht="15.6" x14ac:dyDescent="0.3">
      <c r="A14" s="176" t="s">
        <v>19</v>
      </c>
      <c r="B14" s="189"/>
      <c r="C14" s="189"/>
      <c r="D14" s="190"/>
      <c r="E14" s="183">
        <f t="shared" si="0"/>
        <v>0</v>
      </c>
      <c r="F14" s="185">
        <v>3</v>
      </c>
      <c r="G14" s="185">
        <v>32</v>
      </c>
      <c r="H14" s="185">
        <v>2</v>
      </c>
      <c r="I14" s="186">
        <f t="shared" si="1"/>
        <v>34</v>
      </c>
      <c r="J14" s="187">
        <v>4</v>
      </c>
      <c r="K14" s="187">
        <v>22</v>
      </c>
      <c r="L14" s="187">
        <v>36</v>
      </c>
      <c r="M14" s="188">
        <f t="shared" si="2"/>
        <v>58</v>
      </c>
    </row>
    <row r="15" spans="1:13" s="197" customFormat="1" ht="18" x14ac:dyDescent="0.35">
      <c r="A15" s="195" t="s">
        <v>9</v>
      </c>
      <c r="B15" s="196">
        <f t="shared" ref="B15:L15" si="3">SUM(B7:B14)</f>
        <v>0</v>
      </c>
      <c r="C15" s="196">
        <f t="shared" si="3"/>
        <v>0</v>
      </c>
      <c r="D15" s="196">
        <f t="shared" si="3"/>
        <v>0</v>
      </c>
      <c r="E15" s="196">
        <f t="shared" si="3"/>
        <v>0</v>
      </c>
      <c r="F15" s="196">
        <f t="shared" si="3"/>
        <v>14</v>
      </c>
      <c r="G15" s="196">
        <f t="shared" si="3"/>
        <v>141</v>
      </c>
      <c r="H15" s="196">
        <f t="shared" si="3"/>
        <v>16</v>
      </c>
      <c r="I15" s="196">
        <f t="shared" si="3"/>
        <v>157</v>
      </c>
      <c r="J15" s="196">
        <f t="shared" si="3"/>
        <v>9</v>
      </c>
      <c r="K15" s="196">
        <f t="shared" si="3"/>
        <v>47</v>
      </c>
      <c r="L15" s="196">
        <f t="shared" si="3"/>
        <v>44</v>
      </c>
      <c r="M15" s="196">
        <f>SUM(M7:M14)</f>
        <v>91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D7D1-33B2-43EA-970B-146C8D1C9546}">
  <dimension ref="A1:E40"/>
  <sheetViews>
    <sheetView topLeftCell="A21" workbookViewId="0">
      <selection activeCell="C44" sqref="C44"/>
    </sheetView>
  </sheetViews>
  <sheetFormatPr baseColWidth="10" defaultColWidth="11.44140625" defaultRowHeight="14.4" x14ac:dyDescent="0.3"/>
  <cols>
    <col min="1" max="1" width="8.6640625" customWidth="1"/>
    <col min="2" max="2" width="58.6640625" customWidth="1"/>
    <col min="3" max="3" width="11.88671875" customWidth="1"/>
    <col min="4" max="4" width="13.44140625" customWidth="1"/>
    <col min="5" max="5" width="13" customWidth="1"/>
  </cols>
  <sheetData>
    <row r="1" spans="1:3" ht="70.2" customHeight="1" x14ac:dyDescent="0.3"/>
    <row r="2" spans="1:3" ht="24" customHeight="1" x14ac:dyDescent="0.35">
      <c r="A2" s="198" t="s">
        <v>102</v>
      </c>
      <c r="B2" s="198"/>
      <c r="C2" s="198"/>
    </row>
    <row r="3" spans="1:3" ht="24" customHeight="1" x14ac:dyDescent="0.3">
      <c r="A3" s="199" t="s">
        <v>103</v>
      </c>
      <c r="B3" s="199"/>
      <c r="C3" s="199"/>
    </row>
    <row r="4" spans="1:3" ht="30" customHeight="1" x14ac:dyDescent="0.3">
      <c r="C4" s="200"/>
    </row>
    <row r="5" spans="1:3" ht="30" customHeight="1" x14ac:dyDescent="0.3">
      <c r="A5" s="201" t="s">
        <v>54</v>
      </c>
      <c r="B5" s="201" t="s">
        <v>104</v>
      </c>
      <c r="C5" s="104" t="s">
        <v>105</v>
      </c>
    </row>
    <row r="6" spans="1:3" ht="30" customHeight="1" x14ac:dyDescent="0.3">
      <c r="A6" s="202">
        <v>1</v>
      </c>
      <c r="B6" s="203" t="s">
        <v>106</v>
      </c>
      <c r="C6" s="320">
        <v>0</v>
      </c>
    </row>
    <row r="7" spans="1:3" ht="30" customHeight="1" x14ac:dyDescent="0.3">
      <c r="A7" s="202">
        <v>2</v>
      </c>
      <c r="B7" s="203" t="s">
        <v>107</v>
      </c>
      <c r="C7" s="320">
        <v>0</v>
      </c>
    </row>
    <row r="8" spans="1:3" ht="30" customHeight="1" x14ac:dyDescent="0.3">
      <c r="A8" s="202">
        <v>3</v>
      </c>
      <c r="B8" s="203" t="s">
        <v>108</v>
      </c>
      <c r="C8" s="320">
        <v>0</v>
      </c>
    </row>
    <row r="9" spans="1:3" ht="30" customHeight="1" x14ac:dyDescent="0.3">
      <c r="A9" s="202">
        <v>4</v>
      </c>
      <c r="B9" s="203" t="s">
        <v>109</v>
      </c>
      <c r="C9" s="321">
        <v>0</v>
      </c>
    </row>
    <row r="10" spans="1:3" ht="30" customHeight="1" x14ac:dyDescent="0.3">
      <c r="A10" s="202">
        <v>5</v>
      </c>
      <c r="B10" s="203" t="s">
        <v>110</v>
      </c>
      <c r="C10" s="320">
        <v>0</v>
      </c>
    </row>
    <row r="11" spans="1:3" ht="30" customHeight="1" x14ac:dyDescent="0.3">
      <c r="A11" s="202">
        <v>6</v>
      </c>
      <c r="B11" s="203" t="s">
        <v>111</v>
      </c>
      <c r="C11" s="320">
        <v>49</v>
      </c>
    </row>
    <row r="13" spans="1:3" x14ac:dyDescent="0.3">
      <c r="A13" s="205"/>
      <c r="B13" s="206"/>
    </row>
    <row r="14" spans="1:3" ht="18" x14ac:dyDescent="0.35">
      <c r="A14" s="198" t="s">
        <v>112</v>
      </c>
      <c r="B14" s="198"/>
      <c r="C14" s="207"/>
    </row>
    <row r="15" spans="1:3" x14ac:dyDescent="0.3">
      <c r="C15" s="208"/>
    </row>
    <row r="16" spans="1:3" x14ac:dyDescent="0.3">
      <c r="A16" s="104" t="s">
        <v>54</v>
      </c>
      <c r="B16" s="209" t="s">
        <v>104</v>
      </c>
      <c r="C16" s="208" t="s">
        <v>105</v>
      </c>
    </row>
    <row r="17" spans="1:5" x14ac:dyDescent="0.3">
      <c r="A17" s="202">
        <v>1</v>
      </c>
      <c r="B17" s="210" t="s">
        <v>113</v>
      </c>
      <c r="C17" s="321">
        <v>8</v>
      </c>
    </row>
    <row r="18" spans="1:5" x14ac:dyDescent="0.3">
      <c r="A18" s="202">
        <v>2</v>
      </c>
      <c r="B18" s="210" t="s">
        <v>114</v>
      </c>
      <c r="C18" s="321">
        <v>8</v>
      </c>
    </row>
    <row r="19" spans="1:5" x14ac:dyDescent="0.3">
      <c r="A19" s="202">
        <v>3</v>
      </c>
      <c r="B19" s="210" t="s">
        <v>115</v>
      </c>
      <c r="C19" s="321">
        <v>8</v>
      </c>
    </row>
    <row r="20" spans="1:5" x14ac:dyDescent="0.3">
      <c r="A20" s="202">
        <v>4</v>
      </c>
      <c r="B20" s="210" t="s">
        <v>116</v>
      </c>
      <c r="C20" s="321">
        <v>8</v>
      </c>
    </row>
    <row r="21" spans="1:5" x14ac:dyDescent="0.3">
      <c r="A21" s="202">
        <v>5</v>
      </c>
      <c r="B21" s="210" t="s">
        <v>117</v>
      </c>
      <c r="C21" s="321">
        <v>0</v>
      </c>
    </row>
    <row r="22" spans="1:5" x14ac:dyDescent="0.3">
      <c r="A22" s="202">
        <v>6</v>
      </c>
      <c r="B22" s="210" t="s">
        <v>118</v>
      </c>
      <c r="C22" s="321">
        <v>7</v>
      </c>
    </row>
    <row r="23" spans="1:5" ht="28.8" x14ac:dyDescent="0.3">
      <c r="A23" s="202">
        <v>7</v>
      </c>
      <c r="B23" s="210" t="s">
        <v>119</v>
      </c>
      <c r="C23" s="322">
        <v>1078.6300000000001</v>
      </c>
    </row>
    <row r="24" spans="1:5" x14ac:dyDescent="0.3">
      <c r="A24" s="202">
        <v>8</v>
      </c>
      <c r="B24" s="210" t="s">
        <v>120</v>
      </c>
      <c r="C24" s="321">
        <v>1</v>
      </c>
    </row>
    <row r="26" spans="1:5" ht="15.6" x14ac:dyDescent="0.3">
      <c r="B26" s="393" t="s">
        <v>134</v>
      </c>
      <c r="C26" s="393"/>
      <c r="D26" s="393"/>
    </row>
    <row r="27" spans="1:5" ht="15.6" x14ac:dyDescent="0.3">
      <c r="B27" s="214"/>
      <c r="C27" s="214"/>
      <c r="D27" s="214"/>
    </row>
    <row r="28" spans="1:5" s="95" customFormat="1" x14ac:dyDescent="0.3">
      <c r="A28" s="204"/>
      <c r="B28" s="13"/>
      <c r="C28" s="390" t="s">
        <v>121</v>
      </c>
      <c r="D28" s="391"/>
      <c r="E28" s="392"/>
    </row>
    <row r="29" spans="1:5" s="95" customFormat="1" x14ac:dyDescent="0.3">
      <c r="A29" s="104" t="s">
        <v>54</v>
      </c>
      <c r="B29" s="13" t="s">
        <v>104</v>
      </c>
      <c r="C29" s="213" t="s">
        <v>122</v>
      </c>
      <c r="D29" s="213" t="s">
        <v>123</v>
      </c>
      <c r="E29" s="213" t="s">
        <v>40</v>
      </c>
    </row>
    <row r="30" spans="1:5" x14ac:dyDescent="0.3">
      <c r="A30" s="202">
        <v>1</v>
      </c>
      <c r="B30" s="106" t="s">
        <v>124</v>
      </c>
      <c r="C30" s="106">
        <v>6</v>
      </c>
      <c r="D30" s="106">
        <v>18</v>
      </c>
      <c r="E30" s="106">
        <v>24</v>
      </c>
    </row>
    <row r="31" spans="1:5" x14ac:dyDescent="0.3">
      <c r="A31" s="202">
        <v>2</v>
      </c>
      <c r="B31" s="106" t="s">
        <v>125</v>
      </c>
      <c r="C31" s="106">
        <v>6</v>
      </c>
      <c r="D31" s="106">
        <v>18</v>
      </c>
      <c r="E31" s="106">
        <v>24</v>
      </c>
    </row>
    <row r="32" spans="1:5" x14ac:dyDescent="0.3">
      <c r="A32" s="202">
        <v>3</v>
      </c>
      <c r="B32" s="106" t="s">
        <v>126</v>
      </c>
      <c r="C32" s="106">
        <v>6</v>
      </c>
      <c r="D32" s="106">
        <v>18</v>
      </c>
      <c r="E32" s="106">
        <v>24</v>
      </c>
    </row>
    <row r="33" spans="1:5" x14ac:dyDescent="0.3">
      <c r="A33" s="202">
        <v>4</v>
      </c>
      <c r="B33" s="106" t="s">
        <v>127</v>
      </c>
      <c r="C33" s="106">
        <v>1</v>
      </c>
      <c r="D33" s="106">
        <v>3</v>
      </c>
      <c r="E33" s="106">
        <v>4</v>
      </c>
    </row>
    <row r="34" spans="1:5" x14ac:dyDescent="0.3">
      <c r="A34" s="202">
        <v>5</v>
      </c>
      <c r="B34" s="106" t="s">
        <v>128</v>
      </c>
      <c r="C34" s="106">
        <v>9</v>
      </c>
      <c r="D34" s="106">
        <v>9</v>
      </c>
      <c r="E34" s="106">
        <v>18</v>
      </c>
    </row>
    <row r="35" spans="1:5" x14ac:dyDescent="0.3">
      <c r="A35" s="202">
        <v>6</v>
      </c>
      <c r="B35" s="106" t="s">
        <v>129</v>
      </c>
      <c r="C35" s="106">
        <v>0</v>
      </c>
      <c r="D35" s="106"/>
      <c r="E35" s="106">
        <v>0</v>
      </c>
    </row>
    <row r="36" spans="1:5" x14ac:dyDescent="0.3">
      <c r="A36" s="202">
        <v>7</v>
      </c>
      <c r="B36" s="106" t="s">
        <v>130</v>
      </c>
      <c r="C36" s="211">
        <v>1542.12</v>
      </c>
      <c r="D36" s="211">
        <v>5645.64</v>
      </c>
      <c r="E36" s="211">
        <v>7187.76</v>
      </c>
    </row>
    <row r="37" spans="1:5" x14ac:dyDescent="0.3">
      <c r="A37" s="202">
        <v>8</v>
      </c>
      <c r="B37" s="106" t="s">
        <v>131</v>
      </c>
      <c r="C37" s="212">
        <v>442171.12</v>
      </c>
      <c r="D37" s="212">
        <v>1306457.82</v>
      </c>
      <c r="E37" s="211">
        <v>1748628.94</v>
      </c>
    </row>
    <row r="38" spans="1:5" x14ac:dyDescent="0.3">
      <c r="A38" s="202">
        <v>9</v>
      </c>
      <c r="B38" s="106" t="s">
        <v>132</v>
      </c>
      <c r="C38" s="106">
        <v>0</v>
      </c>
      <c r="D38" s="106"/>
      <c r="E38" s="106">
        <v>0</v>
      </c>
    </row>
    <row r="39" spans="1:5" x14ac:dyDescent="0.3">
      <c r="A39" s="202">
        <v>10</v>
      </c>
      <c r="B39" s="106" t="s">
        <v>133</v>
      </c>
      <c r="C39" s="106">
        <v>0</v>
      </c>
      <c r="D39" s="106"/>
      <c r="E39" s="106">
        <v>0</v>
      </c>
    </row>
    <row r="40" spans="1:5" x14ac:dyDescent="0.3">
      <c r="A40" s="106"/>
      <c r="B40" s="106"/>
      <c r="C40" s="106"/>
      <c r="D40" s="106"/>
      <c r="E40" s="106"/>
    </row>
  </sheetData>
  <mergeCells count="2">
    <mergeCell ref="C28:E28"/>
    <mergeCell ref="B26:D26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E2F4-A22A-4D26-9354-5D1306887807}">
  <dimension ref="A3:Z19"/>
  <sheetViews>
    <sheetView workbookViewId="0">
      <selection activeCell="C1" sqref="C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</row>
    <row r="4" spans="1:26" ht="18" x14ac:dyDescent="0.3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26" ht="18" x14ac:dyDescent="0.35">
      <c r="A5" s="394" t="s">
        <v>135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</row>
    <row r="6" spans="1:26" x14ac:dyDescent="0.3">
      <c r="A6" s="395" t="s">
        <v>136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</row>
    <row r="7" spans="1:26" ht="18" x14ac:dyDescent="0.35">
      <c r="A7" s="42" t="s">
        <v>137</v>
      </c>
      <c r="B7" s="216" t="s">
        <v>138</v>
      </c>
    </row>
    <row r="8" spans="1:26" ht="42.6" customHeight="1" x14ac:dyDescent="0.3">
      <c r="A8" s="217"/>
      <c r="B8" s="218" t="s">
        <v>4</v>
      </c>
      <c r="C8" s="219" t="s">
        <v>64</v>
      </c>
      <c r="D8" s="220" t="s">
        <v>36</v>
      </c>
      <c r="E8" s="221" t="s">
        <v>37</v>
      </c>
      <c r="F8" s="222" t="s">
        <v>139</v>
      </c>
      <c r="G8" s="219" t="s">
        <v>140</v>
      </c>
      <c r="H8" s="220" t="s">
        <v>36</v>
      </c>
      <c r="I8" s="221" t="s">
        <v>37</v>
      </c>
      <c r="J8" s="222" t="s">
        <v>139</v>
      </c>
      <c r="K8" s="219" t="s">
        <v>141</v>
      </c>
      <c r="L8" s="220" t="s">
        <v>36</v>
      </c>
      <c r="M8" s="221" t="s">
        <v>37</v>
      </c>
      <c r="N8" s="222" t="s">
        <v>139</v>
      </c>
      <c r="O8" s="219" t="s">
        <v>142</v>
      </c>
      <c r="P8" s="220" t="s">
        <v>36</v>
      </c>
      <c r="Q8" s="221" t="s">
        <v>37</v>
      </c>
      <c r="R8" s="222" t="s">
        <v>139</v>
      </c>
      <c r="S8" s="219" t="s">
        <v>143</v>
      </c>
      <c r="T8" s="220" t="s">
        <v>36</v>
      </c>
      <c r="U8" s="221" t="s">
        <v>37</v>
      </c>
      <c r="V8" s="222" t="s">
        <v>139</v>
      </c>
      <c r="W8" s="219" t="s">
        <v>144</v>
      </c>
      <c r="X8" s="220" t="s">
        <v>36</v>
      </c>
      <c r="Y8" s="221" t="s">
        <v>37</v>
      </c>
      <c r="Z8" s="222" t="s">
        <v>139</v>
      </c>
    </row>
    <row r="9" spans="1:26" ht="15.6" x14ac:dyDescent="0.3">
      <c r="A9" s="157">
        <v>1</v>
      </c>
      <c r="B9" s="223" t="s">
        <v>11</v>
      </c>
      <c r="C9" s="171"/>
      <c r="D9" s="171"/>
      <c r="E9" s="171"/>
      <c r="F9" s="171"/>
      <c r="G9" s="224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ht="15.6" x14ac:dyDescent="0.3">
      <c r="A10" s="157">
        <v>2</v>
      </c>
      <c r="B10" s="225" t="s">
        <v>13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</row>
    <row r="11" spans="1:26" ht="15.6" x14ac:dyDescent="0.3">
      <c r="A11" s="157">
        <v>3</v>
      </c>
      <c r="B11" s="223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</row>
    <row r="12" spans="1:26" ht="15.6" x14ac:dyDescent="0.3">
      <c r="A12" s="157">
        <v>4</v>
      </c>
      <c r="B12" s="223" t="s">
        <v>15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15.6" x14ac:dyDescent="0.3">
      <c r="A13" s="157">
        <v>5</v>
      </c>
      <c r="B13" s="223" t="s">
        <v>16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6" ht="15.6" x14ac:dyDescent="0.3">
      <c r="A14" s="157">
        <v>6</v>
      </c>
      <c r="B14" s="223" t="s">
        <v>17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</row>
    <row r="15" spans="1:26" ht="15.6" x14ac:dyDescent="0.3">
      <c r="A15" s="157">
        <v>7</v>
      </c>
      <c r="B15" s="223" t="s">
        <v>18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</row>
    <row r="16" spans="1:26" ht="15.6" x14ac:dyDescent="0.3">
      <c r="A16" s="157">
        <v>8</v>
      </c>
      <c r="B16" s="223" t="s">
        <v>19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ht="15.6" x14ac:dyDescent="0.3">
      <c r="A17" s="157">
        <v>9</v>
      </c>
      <c r="B17" s="225" t="s">
        <v>145</v>
      </c>
      <c r="C17" s="226">
        <v>1</v>
      </c>
      <c r="D17" s="226">
        <v>3</v>
      </c>
      <c r="E17" s="226">
        <v>1</v>
      </c>
      <c r="F17" s="226">
        <v>4</v>
      </c>
      <c r="G17" s="226">
        <v>2</v>
      </c>
      <c r="H17" s="226">
        <v>2</v>
      </c>
      <c r="I17" s="226">
        <v>1</v>
      </c>
      <c r="J17" s="226">
        <v>2</v>
      </c>
      <c r="K17" s="226"/>
      <c r="L17" s="226"/>
      <c r="M17" s="226"/>
      <c r="N17" s="226"/>
      <c r="O17" s="226">
        <v>2</v>
      </c>
      <c r="P17" s="171">
        <v>0</v>
      </c>
      <c r="Q17" s="171">
        <v>2</v>
      </c>
      <c r="R17" s="171">
        <f>+P17+Q17</f>
        <v>2</v>
      </c>
      <c r="S17" s="171"/>
      <c r="T17" s="171"/>
      <c r="U17" s="171"/>
      <c r="V17" s="171"/>
      <c r="W17" s="171"/>
      <c r="X17" s="171"/>
      <c r="Y17" s="171"/>
      <c r="Z17" s="171"/>
    </row>
    <row r="18" spans="1:26" ht="15.6" x14ac:dyDescent="0.3">
      <c r="A18" s="157"/>
      <c r="B18" s="227" t="s">
        <v>9</v>
      </c>
      <c r="C18" s="228">
        <v>1</v>
      </c>
      <c r="D18" s="228">
        <v>3</v>
      </c>
      <c r="E18" s="228">
        <v>1</v>
      </c>
      <c r="F18" s="228">
        <v>4</v>
      </c>
      <c r="G18" s="228">
        <v>2</v>
      </c>
      <c r="H18" s="228">
        <v>2</v>
      </c>
      <c r="I18" s="228">
        <v>1</v>
      </c>
      <c r="J18" s="228">
        <v>2</v>
      </c>
      <c r="K18" s="228"/>
      <c r="L18" s="228"/>
      <c r="M18" s="228"/>
      <c r="N18" s="228"/>
      <c r="O18" s="229">
        <v>2</v>
      </c>
      <c r="P18" s="230"/>
      <c r="Q18" s="230"/>
      <c r="R18" s="230">
        <f>SUM(R10:R17)</f>
        <v>2</v>
      </c>
      <c r="S18" s="230"/>
      <c r="T18" s="230"/>
      <c r="U18" s="230"/>
      <c r="V18" s="230"/>
      <c r="W18" s="230"/>
      <c r="X18" s="230"/>
      <c r="Y18" s="230"/>
      <c r="Z18" s="230"/>
    </row>
    <row r="19" spans="1:26" x14ac:dyDescent="0.3">
      <c r="A19" s="231"/>
      <c r="B19" s="116"/>
      <c r="C19" s="116"/>
      <c r="D19" s="116"/>
      <c r="E19" s="232"/>
      <c r="F19" s="231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32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30E8-8EF0-4DCB-89A7-63E6C2A7835E}">
  <dimension ref="A4:I65"/>
  <sheetViews>
    <sheetView topLeftCell="A36" workbookViewId="0">
      <selection activeCell="G36" sqref="G36"/>
    </sheetView>
  </sheetViews>
  <sheetFormatPr baseColWidth="10" defaultColWidth="11.5546875" defaultRowHeight="14.4" x14ac:dyDescent="0.3"/>
  <cols>
    <col min="2" max="2" width="14.88671875" bestFit="1" customWidth="1"/>
    <col min="3" max="3" width="33.77734375" style="314" customWidth="1"/>
    <col min="4" max="4" width="20.88671875" customWidth="1"/>
    <col min="6" max="6" width="15.109375" customWidth="1"/>
    <col min="7" max="7" width="31.109375" style="314" customWidth="1"/>
    <col min="8" max="8" width="18.109375" customWidth="1"/>
    <col min="9" max="9" width="14.44140625" customWidth="1"/>
  </cols>
  <sheetData>
    <row r="4" spans="1:9" x14ac:dyDescent="0.3">
      <c r="A4" s="395"/>
      <c r="B4" s="395"/>
      <c r="C4" s="395"/>
      <c r="D4" s="395"/>
      <c r="E4" s="395"/>
      <c r="F4" s="395"/>
      <c r="G4" s="395"/>
      <c r="H4" s="395"/>
      <c r="I4" s="395"/>
    </row>
    <row r="5" spans="1:9" ht="21" x14ac:dyDescent="0.4">
      <c r="A5" s="396" t="s">
        <v>147</v>
      </c>
      <c r="B5" s="396"/>
      <c r="C5" s="396"/>
      <c r="D5" s="396"/>
      <c r="E5" s="396"/>
      <c r="F5" s="396"/>
      <c r="G5" s="396"/>
      <c r="H5" s="396"/>
      <c r="I5" s="396"/>
    </row>
    <row r="6" spans="1:9" ht="15.6" x14ac:dyDescent="0.3">
      <c r="A6" s="397" t="s">
        <v>148</v>
      </c>
      <c r="B6" s="398"/>
      <c r="C6" s="398"/>
      <c r="D6" s="398"/>
      <c r="E6" s="398"/>
      <c r="F6" s="398"/>
      <c r="G6" s="398"/>
      <c r="H6" s="398"/>
      <c r="I6" s="399"/>
    </row>
    <row r="7" spans="1:9" ht="15.6" x14ac:dyDescent="0.3">
      <c r="A7" s="400" t="s">
        <v>149</v>
      </c>
      <c r="B7" s="400"/>
      <c r="C7" s="400"/>
      <c r="D7" s="400"/>
      <c r="E7" s="400"/>
      <c r="F7" s="400"/>
      <c r="G7" s="400"/>
      <c r="H7" s="400"/>
      <c r="I7" s="401"/>
    </row>
    <row r="8" spans="1:9" ht="39.6" customHeight="1" x14ac:dyDescent="0.3">
      <c r="A8" s="233" t="s">
        <v>146</v>
      </c>
      <c r="B8" s="234" t="s">
        <v>4</v>
      </c>
      <c r="C8" s="235" t="s">
        <v>150</v>
      </c>
      <c r="D8" s="234" t="s">
        <v>151</v>
      </c>
      <c r="E8" s="235" t="s">
        <v>152</v>
      </c>
      <c r="F8" s="235" t="s">
        <v>153</v>
      </c>
      <c r="G8" s="235" t="s">
        <v>154</v>
      </c>
      <c r="H8" s="235" t="s">
        <v>155</v>
      </c>
      <c r="I8" s="236" t="s">
        <v>156</v>
      </c>
    </row>
    <row r="9" spans="1:9" ht="13.2" customHeight="1" x14ac:dyDescent="0.3">
      <c r="A9" s="402">
        <v>1</v>
      </c>
      <c r="B9" s="403" t="s">
        <v>38</v>
      </c>
      <c r="C9" s="295" t="s">
        <v>157</v>
      </c>
      <c r="D9" s="239"/>
      <c r="E9" s="267">
        <v>2</v>
      </c>
      <c r="F9" s="267">
        <v>0.3</v>
      </c>
      <c r="G9" s="297"/>
      <c r="H9" s="238"/>
      <c r="I9" s="284"/>
    </row>
    <row r="10" spans="1:9" ht="13.2" customHeight="1" x14ac:dyDescent="0.3">
      <c r="A10" s="402"/>
      <c r="B10" s="404"/>
      <c r="C10" s="295" t="s">
        <v>158</v>
      </c>
      <c r="D10" s="240"/>
      <c r="E10" s="268"/>
      <c r="F10" s="268"/>
      <c r="G10" s="307"/>
      <c r="H10" s="238"/>
      <c r="I10" s="284">
        <v>50</v>
      </c>
    </row>
    <row r="11" spans="1:9" ht="13.2" customHeight="1" x14ac:dyDescent="0.3">
      <c r="A11" s="402"/>
      <c r="B11" s="404"/>
      <c r="C11" s="295"/>
      <c r="D11" s="239"/>
      <c r="E11" s="267"/>
      <c r="F11" s="267"/>
      <c r="G11" s="297"/>
      <c r="H11" s="238"/>
      <c r="I11" s="284"/>
    </row>
    <row r="12" spans="1:9" ht="13.2" customHeight="1" x14ac:dyDescent="0.3">
      <c r="A12" s="402"/>
      <c r="B12" s="241"/>
      <c r="C12" s="295"/>
      <c r="D12" s="240"/>
      <c r="E12" s="268"/>
      <c r="F12" s="268"/>
      <c r="G12" s="307"/>
      <c r="H12" s="238"/>
      <c r="I12" s="284"/>
    </row>
    <row r="13" spans="1:9" ht="13.2" customHeight="1" x14ac:dyDescent="0.3">
      <c r="A13" s="237"/>
      <c r="B13" s="242"/>
      <c r="C13" s="296"/>
      <c r="D13" s="243"/>
      <c r="E13" s="269"/>
      <c r="F13" s="269"/>
      <c r="G13" s="315"/>
      <c r="H13" s="238"/>
      <c r="I13" s="284"/>
    </row>
    <row r="14" spans="1:9" ht="13.2" customHeight="1" x14ac:dyDescent="0.3">
      <c r="A14" s="402">
        <v>2</v>
      </c>
      <c r="B14" s="403" t="s">
        <v>13</v>
      </c>
      <c r="C14" s="295" t="s">
        <v>159</v>
      </c>
      <c r="D14" s="239" t="s">
        <v>160</v>
      </c>
      <c r="E14" s="268">
        <v>4</v>
      </c>
      <c r="F14" s="268">
        <v>0.5</v>
      </c>
      <c r="G14" s="297" t="s">
        <v>161</v>
      </c>
      <c r="H14" s="244"/>
      <c r="I14" s="285">
        <v>10</v>
      </c>
    </row>
    <row r="15" spans="1:9" ht="13.2" customHeight="1" x14ac:dyDescent="0.3">
      <c r="A15" s="402"/>
      <c r="B15" s="404"/>
      <c r="C15" s="295" t="s">
        <v>162</v>
      </c>
      <c r="D15" s="239" t="s">
        <v>160</v>
      </c>
      <c r="E15" s="268">
        <v>4</v>
      </c>
      <c r="F15" s="268">
        <v>4</v>
      </c>
      <c r="G15" s="297" t="s">
        <v>163</v>
      </c>
      <c r="H15" s="244"/>
      <c r="I15" s="285">
        <v>9</v>
      </c>
    </row>
    <row r="16" spans="1:9" ht="13.2" customHeight="1" x14ac:dyDescent="0.3">
      <c r="A16" s="402"/>
      <c r="B16" s="404"/>
      <c r="C16" s="295" t="s">
        <v>162</v>
      </c>
      <c r="D16" s="239" t="s">
        <v>160</v>
      </c>
      <c r="E16" s="268">
        <v>6</v>
      </c>
      <c r="F16" s="268">
        <v>6</v>
      </c>
      <c r="G16" s="297" t="s">
        <v>163</v>
      </c>
      <c r="H16" s="244"/>
      <c r="I16" s="284">
        <v>15</v>
      </c>
    </row>
    <row r="17" spans="1:9" ht="13.2" customHeight="1" x14ac:dyDescent="0.3">
      <c r="A17" s="402"/>
      <c r="B17" s="405"/>
      <c r="C17" s="295" t="s">
        <v>164</v>
      </c>
      <c r="D17" s="239" t="s">
        <v>160</v>
      </c>
      <c r="E17" s="268">
        <v>6</v>
      </c>
      <c r="F17" s="268">
        <v>1</v>
      </c>
      <c r="G17" s="297" t="s">
        <v>165</v>
      </c>
      <c r="H17" s="240"/>
      <c r="I17" s="285">
        <v>26</v>
      </c>
    </row>
    <row r="18" spans="1:9" ht="13.2" customHeight="1" x14ac:dyDescent="0.3">
      <c r="A18" s="402"/>
      <c r="B18" s="241"/>
      <c r="C18" s="297"/>
      <c r="D18" s="239" t="s">
        <v>160</v>
      </c>
      <c r="E18" s="270">
        <v>10</v>
      </c>
      <c r="F18" s="270">
        <v>5</v>
      </c>
      <c r="G18" s="297"/>
      <c r="H18" s="240"/>
      <c r="I18" s="285">
        <v>35</v>
      </c>
    </row>
    <row r="19" spans="1:9" ht="13.2" customHeight="1" x14ac:dyDescent="0.3">
      <c r="A19" s="237"/>
      <c r="B19" s="242"/>
      <c r="C19" s="295"/>
      <c r="D19" s="245" t="s">
        <v>160</v>
      </c>
      <c r="E19" s="268">
        <v>4</v>
      </c>
      <c r="F19" s="268">
        <v>4</v>
      </c>
      <c r="G19" s="316"/>
      <c r="H19" s="240"/>
      <c r="I19" s="284">
        <v>27</v>
      </c>
    </row>
    <row r="20" spans="1:9" ht="13.2" customHeight="1" x14ac:dyDescent="0.3">
      <c r="A20" s="237"/>
      <c r="B20" s="242"/>
      <c r="C20" s="295"/>
      <c r="D20" s="245" t="s">
        <v>160</v>
      </c>
      <c r="E20" s="268">
        <v>6</v>
      </c>
      <c r="F20" s="268">
        <v>6</v>
      </c>
      <c r="G20" s="316"/>
      <c r="H20" s="240"/>
      <c r="I20" s="284">
        <v>31</v>
      </c>
    </row>
    <row r="21" spans="1:9" ht="13.2" customHeight="1" x14ac:dyDescent="0.3">
      <c r="A21" s="402">
        <v>3</v>
      </c>
      <c r="B21" s="403" t="s">
        <v>14</v>
      </c>
      <c r="C21" s="298"/>
      <c r="D21" s="246"/>
      <c r="E21" s="271"/>
      <c r="F21" s="271"/>
      <c r="G21" s="297"/>
      <c r="H21" s="247"/>
      <c r="I21" s="286"/>
    </row>
    <row r="22" spans="1:9" ht="13.2" customHeight="1" x14ac:dyDescent="0.3">
      <c r="A22" s="402"/>
      <c r="B22" s="405"/>
      <c r="C22" s="298"/>
      <c r="D22" s="246"/>
      <c r="E22" s="272"/>
      <c r="F22" s="272"/>
      <c r="G22" s="302"/>
      <c r="H22" s="247"/>
      <c r="I22" s="287"/>
    </row>
    <row r="23" spans="1:9" ht="13.2" customHeight="1" x14ac:dyDescent="0.3">
      <c r="A23" s="402"/>
      <c r="B23" s="248"/>
      <c r="C23" s="299"/>
      <c r="D23" s="249"/>
      <c r="E23" s="273"/>
      <c r="F23" s="273"/>
      <c r="G23" s="299"/>
      <c r="H23" s="250"/>
      <c r="I23" s="288"/>
    </row>
    <row r="24" spans="1:9" ht="32.4" customHeight="1" x14ac:dyDescent="0.3">
      <c r="A24" s="402">
        <v>4</v>
      </c>
      <c r="B24" s="403" t="s">
        <v>15</v>
      </c>
      <c r="C24" s="300" t="s">
        <v>166</v>
      </c>
      <c r="D24" s="251" t="s">
        <v>160</v>
      </c>
      <c r="E24" s="274">
        <v>35</v>
      </c>
      <c r="F24" s="274">
        <v>5</v>
      </c>
      <c r="G24" s="300" t="s">
        <v>167</v>
      </c>
      <c r="H24" s="247"/>
      <c r="I24" s="289">
        <v>380</v>
      </c>
    </row>
    <row r="25" spans="1:9" ht="34.950000000000003" customHeight="1" x14ac:dyDescent="0.3">
      <c r="A25" s="402"/>
      <c r="B25" s="404"/>
      <c r="C25" s="301"/>
      <c r="D25" s="238" t="s">
        <v>160</v>
      </c>
      <c r="E25" s="267"/>
      <c r="F25" s="267"/>
      <c r="G25" s="316" t="s">
        <v>168</v>
      </c>
      <c r="H25" s="247"/>
      <c r="I25" s="286">
        <v>130</v>
      </c>
    </row>
    <row r="26" spans="1:9" ht="30" customHeight="1" x14ac:dyDescent="0.3">
      <c r="A26" s="402"/>
      <c r="B26" s="404"/>
      <c r="C26" s="302"/>
      <c r="D26" s="252"/>
      <c r="E26" s="271"/>
      <c r="F26" s="271"/>
      <c r="G26" s="304"/>
      <c r="H26" s="247"/>
      <c r="I26" s="286"/>
    </row>
    <row r="27" spans="1:9" ht="30.6" customHeight="1" x14ac:dyDescent="0.3">
      <c r="A27" s="402"/>
      <c r="B27" s="404"/>
      <c r="C27" s="303"/>
      <c r="D27" s="252"/>
      <c r="E27" s="275"/>
      <c r="F27" s="275"/>
      <c r="G27" s="303"/>
      <c r="H27" s="247"/>
      <c r="I27" s="286"/>
    </row>
    <row r="28" spans="1:9" ht="26.4" customHeight="1" x14ac:dyDescent="0.3">
      <c r="A28" s="402"/>
      <c r="B28" s="404"/>
      <c r="C28" s="300"/>
      <c r="D28" s="252"/>
      <c r="E28" s="276"/>
      <c r="F28" s="276"/>
      <c r="G28" s="316"/>
      <c r="H28" s="247"/>
      <c r="I28" s="290"/>
    </row>
    <row r="29" spans="1:9" ht="13.2" customHeight="1" x14ac:dyDescent="0.3">
      <c r="A29" s="402"/>
      <c r="B29" s="405"/>
      <c r="C29" s="304"/>
      <c r="D29" s="253"/>
      <c r="E29" s="276"/>
      <c r="F29" s="276"/>
      <c r="G29" s="304"/>
      <c r="H29" s="247"/>
      <c r="I29" s="290"/>
    </row>
    <row r="30" spans="1:9" ht="13.2" customHeight="1" x14ac:dyDescent="0.3">
      <c r="A30" s="402"/>
      <c r="B30" s="248"/>
      <c r="C30" s="305"/>
      <c r="D30" s="254"/>
      <c r="E30" s="277"/>
      <c r="F30" s="277"/>
      <c r="G30" s="305"/>
      <c r="H30" s="254"/>
      <c r="I30" s="291"/>
    </row>
    <row r="31" spans="1:9" ht="13.2" customHeight="1" x14ac:dyDescent="0.3">
      <c r="A31" s="402"/>
      <c r="B31" s="404" t="s">
        <v>16</v>
      </c>
      <c r="C31" s="306" t="s">
        <v>169</v>
      </c>
      <c r="D31" s="255" t="s">
        <v>170</v>
      </c>
      <c r="E31" s="278">
        <v>5</v>
      </c>
      <c r="F31" s="278">
        <v>5</v>
      </c>
      <c r="G31" s="306"/>
      <c r="H31" s="256"/>
      <c r="I31" s="284">
        <v>150</v>
      </c>
    </row>
    <row r="32" spans="1:9" ht="13.2" customHeight="1" x14ac:dyDescent="0.3">
      <c r="A32" s="402"/>
      <c r="B32" s="404"/>
      <c r="C32" s="306" t="s">
        <v>171</v>
      </c>
      <c r="D32" s="255" t="s">
        <v>172</v>
      </c>
      <c r="E32" s="278">
        <v>6</v>
      </c>
      <c r="F32" s="278">
        <v>2</v>
      </c>
      <c r="G32" s="317" t="s">
        <v>173</v>
      </c>
      <c r="H32" s="257"/>
      <c r="I32" s="284">
        <v>500</v>
      </c>
    </row>
    <row r="33" spans="1:9" ht="13.2" customHeight="1" x14ac:dyDescent="0.3">
      <c r="A33" s="402"/>
      <c r="B33" s="404"/>
      <c r="C33" s="306" t="s">
        <v>174</v>
      </c>
      <c r="D33" s="255" t="s">
        <v>175</v>
      </c>
      <c r="E33" s="278">
        <v>2</v>
      </c>
      <c r="F33" s="278">
        <v>2</v>
      </c>
      <c r="G33" s="317" t="s">
        <v>176</v>
      </c>
      <c r="H33" s="256"/>
      <c r="I33" s="284">
        <v>40</v>
      </c>
    </row>
    <row r="34" spans="1:9" ht="13.2" customHeight="1" x14ac:dyDescent="0.3">
      <c r="A34" s="402"/>
      <c r="B34" s="404"/>
      <c r="C34" s="307" t="s">
        <v>177</v>
      </c>
      <c r="D34" s="255" t="s">
        <v>175</v>
      </c>
      <c r="E34" s="278">
        <v>5</v>
      </c>
      <c r="F34" s="278">
        <v>5</v>
      </c>
      <c r="G34" s="317" t="s">
        <v>176</v>
      </c>
      <c r="H34" s="238"/>
      <c r="I34" s="284">
        <v>100</v>
      </c>
    </row>
    <row r="35" spans="1:9" ht="13.2" customHeight="1" x14ac:dyDescent="0.3">
      <c r="A35" s="402"/>
      <c r="B35" s="404"/>
      <c r="C35" s="306" t="s">
        <v>178</v>
      </c>
      <c r="D35" s="255" t="s">
        <v>175</v>
      </c>
      <c r="E35" s="278">
        <v>4</v>
      </c>
      <c r="F35" s="278">
        <v>4</v>
      </c>
      <c r="G35" s="306" t="s">
        <v>179</v>
      </c>
      <c r="H35" s="238"/>
      <c r="I35" s="284">
        <v>150</v>
      </c>
    </row>
    <row r="36" spans="1:9" ht="13.2" customHeight="1" x14ac:dyDescent="0.3">
      <c r="A36" s="402"/>
      <c r="B36" s="404"/>
      <c r="C36" s="306" t="s">
        <v>180</v>
      </c>
      <c r="D36" s="255" t="s">
        <v>181</v>
      </c>
      <c r="E36" s="278">
        <v>2</v>
      </c>
      <c r="F36" s="278">
        <v>0.5</v>
      </c>
      <c r="G36" s="317" t="s">
        <v>182</v>
      </c>
      <c r="H36" s="238"/>
      <c r="I36" s="284">
        <v>40</v>
      </c>
    </row>
    <row r="37" spans="1:9" ht="13.2" customHeight="1" x14ac:dyDescent="0.3">
      <c r="A37" s="402"/>
      <c r="B37" s="404"/>
      <c r="C37" s="308" t="s">
        <v>183</v>
      </c>
      <c r="D37" s="255" t="s">
        <v>181</v>
      </c>
      <c r="E37" s="278">
        <v>1</v>
      </c>
      <c r="F37" s="278">
        <v>0.5</v>
      </c>
      <c r="G37" s="317" t="s">
        <v>182</v>
      </c>
      <c r="H37" s="238"/>
      <c r="I37" s="284">
        <v>25</v>
      </c>
    </row>
    <row r="38" spans="1:9" ht="13.2" customHeight="1" x14ac:dyDescent="0.3">
      <c r="A38" s="402"/>
      <c r="B38" s="404"/>
      <c r="C38" s="306" t="s">
        <v>184</v>
      </c>
      <c r="D38" s="255" t="s">
        <v>181</v>
      </c>
      <c r="E38" s="278">
        <v>3</v>
      </c>
      <c r="F38" s="278">
        <v>2</v>
      </c>
      <c r="G38" s="317" t="s">
        <v>185</v>
      </c>
      <c r="H38" s="256"/>
      <c r="I38" s="284">
        <v>160</v>
      </c>
    </row>
    <row r="39" spans="1:9" ht="13.2" customHeight="1" x14ac:dyDescent="0.3">
      <c r="A39" s="402"/>
      <c r="B39" s="404"/>
      <c r="C39" s="295" t="s">
        <v>186</v>
      </c>
      <c r="D39" s="255" t="s">
        <v>170</v>
      </c>
      <c r="E39" s="278">
        <v>2</v>
      </c>
      <c r="F39" s="278">
        <v>2</v>
      </c>
      <c r="G39" s="295" t="s">
        <v>185</v>
      </c>
      <c r="H39" s="256"/>
      <c r="I39" s="284"/>
    </row>
    <row r="40" spans="1:9" ht="13.2" customHeight="1" x14ac:dyDescent="0.3">
      <c r="A40" s="402"/>
      <c r="B40" s="404"/>
      <c r="C40" s="295" t="s">
        <v>187</v>
      </c>
      <c r="D40" s="255" t="s">
        <v>160</v>
      </c>
      <c r="E40" s="278">
        <v>9</v>
      </c>
      <c r="F40" s="278">
        <v>8</v>
      </c>
      <c r="G40" s="295" t="s">
        <v>182</v>
      </c>
      <c r="H40" s="256"/>
      <c r="I40" s="284"/>
    </row>
    <row r="41" spans="1:9" ht="13.2" customHeight="1" x14ac:dyDescent="0.3">
      <c r="A41" s="402"/>
      <c r="B41" s="404"/>
      <c r="C41" s="295" t="s">
        <v>188</v>
      </c>
      <c r="D41" s="255" t="s">
        <v>170</v>
      </c>
      <c r="E41" s="278">
        <v>4</v>
      </c>
      <c r="F41" s="278">
        <v>1</v>
      </c>
      <c r="G41" s="295" t="s">
        <v>182</v>
      </c>
      <c r="H41" s="256"/>
      <c r="I41" s="284"/>
    </row>
    <row r="42" spans="1:9" ht="13.2" customHeight="1" x14ac:dyDescent="0.3">
      <c r="A42" s="402"/>
      <c r="B42" s="405"/>
      <c r="C42" s="309"/>
      <c r="D42" s="238"/>
      <c r="E42" s="267"/>
      <c r="F42" s="267"/>
      <c r="G42" s="295"/>
      <c r="H42" s="256"/>
      <c r="I42" s="292"/>
    </row>
    <row r="43" spans="1:9" ht="13.2" customHeight="1" x14ac:dyDescent="0.3">
      <c r="A43" s="402"/>
      <c r="B43" s="248"/>
      <c r="C43" s="310"/>
      <c r="D43" s="258"/>
      <c r="E43" s="279"/>
      <c r="F43" s="279"/>
      <c r="G43" s="310"/>
      <c r="H43" s="258"/>
      <c r="I43" s="293"/>
    </row>
    <row r="44" spans="1:9" ht="13.2" customHeight="1" x14ac:dyDescent="0.3">
      <c r="A44" s="402">
        <v>6</v>
      </c>
      <c r="B44" s="403" t="s">
        <v>17</v>
      </c>
      <c r="C44" s="295"/>
      <c r="D44" s="240"/>
      <c r="E44" s="280"/>
      <c r="F44" s="268"/>
      <c r="G44" s="307"/>
      <c r="H44" s="259"/>
      <c r="I44" s="284"/>
    </row>
    <row r="45" spans="1:9" ht="13.2" customHeight="1" x14ac:dyDescent="0.3">
      <c r="A45" s="402"/>
      <c r="B45" s="404"/>
      <c r="C45" s="295"/>
      <c r="D45" s="240"/>
      <c r="E45" s="280"/>
      <c r="F45" s="268"/>
      <c r="G45" s="307"/>
      <c r="H45" s="259"/>
      <c r="I45" s="284"/>
    </row>
    <row r="46" spans="1:9" ht="13.2" customHeight="1" x14ac:dyDescent="0.3">
      <c r="A46" s="402"/>
      <c r="B46" s="404"/>
      <c r="C46" s="295"/>
      <c r="D46" s="240"/>
      <c r="E46" s="280"/>
      <c r="F46" s="268"/>
      <c r="G46" s="307"/>
      <c r="H46" s="259"/>
      <c r="I46" s="284"/>
    </row>
    <row r="47" spans="1:9" ht="13.2" customHeight="1" x14ac:dyDescent="0.3">
      <c r="A47" s="402"/>
      <c r="B47" s="405"/>
      <c r="C47" s="295"/>
      <c r="D47" s="240"/>
      <c r="E47" s="280"/>
      <c r="F47" s="268"/>
      <c r="G47" s="307"/>
      <c r="H47" s="259"/>
      <c r="I47" s="284"/>
    </row>
    <row r="48" spans="1:9" ht="13.2" customHeight="1" x14ac:dyDescent="0.3">
      <c r="A48" s="402"/>
      <c r="B48" s="248"/>
      <c r="C48" s="311"/>
      <c r="D48" s="260"/>
      <c r="E48" s="281"/>
      <c r="F48" s="281"/>
      <c r="G48" s="318"/>
      <c r="H48" s="261"/>
      <c r="I48" s="293"/>
    </row>
    <row r="49" spans="1:9" ht="21" customHeight="1" x14ac:dyDescent="0.3">
      <c r="A49" s="402">
        <v>7</v>
      </c>
      <c r="B49" s="403" t="s">
        <v>18</v>
      </c>
      <c r="C49" s="295" t="s">
        <v>189</v>
      </c>
      <c r="D49" s="238" t="s">
        <v>190</v>
      </c>
      <c r="E49" s="267">
        <v>12</v>
      </c>
      <c r="F49" s="267">
        <v>3</v>
      </c>
      <c r="G49" s="295" t="s">
        <v>196</v>
      </c>
      <c r="H49" s="238"/>
      <c r="I49" s="285">
        <v>200</v>
      </c>
    </row>
    <row r="50" spans="1:9" ht="13.2" customHeight="1" x14ac:dyDescent="0.3">
      <c r="A50" s="402"/>
      <c r="B50" s="404"/>
      <c r="C50" s="295"/>
      <c r="D50" s="238"/>
      <c r="E50" s="267"/>
      <c r="F50" s="267"/>
      <c r="G50" s="295"/>
      <c r="H50" s="238"/>
      <c r="I50" s="285"/>
    </row>
    <row r="51" spans="1:9" ht="13.2" customHeight="1" x14ac:dyDescent="0.3">
      <c r="A51" s="402"/>
      <c r="B51" s="404"/>
      <c r="C51" s="295"/>
      <c r="D51" s="238"/>
      <c r="E51" s="267"/>
      <c r="F51" s="267"/>
      <c r="G51" s="295"/>
      <c r="H51" s="238"/>
      <c r="I51" s="285"/>
    </row>
    <row r="52" spans="1:9" ht="13.2" customHeight="1" x14ac:dyDescent="0.3">
      <c r="A52" s="402"/>
      <c r="B52" s="404"/>
      <c r="C52" s="295"/>
      <c r="D52" s="238"/>
      <c r="E52" s="267"/>
      <c r="F52" s="267"/>
      <c r="G52" s="295"/>
      <c r="H52" s="238"/>
      <c r="I52" s="285"/>
    </row>
    <row r="53" spans="1:9" ht="13.2" customHeight="1" x14ac:dyDescent="0.3">
      <c r="A53" s="402"/>
      <c r="B53" s="405"/>
      <c r="C53" s="295"/>
      <c r="D53" s="238"/>
      <c r="E53" s="267"/>
      <c r="F53" s="267"/>
      <c r="G53" s="295"/>
      <c r="H53" s="238"/>
      <c r="I53" s="285"/>
    </row>
    <row r="54" spans="1:9" ht="13.2" customHeight="1" x14ac:dyDescent="0.3">
      <c r="A54" s="402"/>
      <c r="B54" s="248"/>
      <c r="C54" s="311"/>
      <c r="D54" s="250"/>
      <c r="E54" s="282"/>
      <c r="F54" s="282"/>
      <c r="G54" s="311"/>
      <c r="H54" s="250"/>
      <c r="I54" s="288"/>
    </row>
    <row r="55" spans="1:9" ht="13.2" customHeight="1" x14ac:dyDescent="0.3">
      <c r="A55" s="402">
        <v>8</v>
      </c>
      <c r="B55" s="403" t="s">
        <v>19</v>
      </c>
      <c r="C55" s="295" t="s">
        <v>191</v>
      </c>
      <c r="D55" s="238" t="s">
        <v>160</v>
      </c>
      <c r="E55" s="267">
        <v>17</v>
      </c>
      <c r="F55" s="267">
        <v>4</v>
      </c>
      <c r="G55" s="316"/>
      <c r="H55" s="262"/>
      <c r="I55" s="285">
        <v>1500</v>
      </c>
    </row>
    <row r="56" spans="1:9" ht="13.2" customHeight="1" x14ac:dyDescent="0.3">
      <c r="A56" s="402"/>
      <c r="B56" s="404"/>
      <c r="C56" s="295" t="s">
        <v>192</v>
      </c>
      <c r="D56" s="238" t="s">
        <v>160</v>
      </c>
      <c r="E56" s="267">
        <v>4</v>
      </c>
      <c r="F56" s="267">
        <v>4</v>
      </c>
      <c r="G56" s="316"/>
      <c r="H56" s="262"/>
      <c r="I56" s="285">
        <v>90</v>
      </c>
    </row>
    <row r="57" spans="1:9" ht="13.2" customHeight="1" x14ac:dyDescent="0.3">
      <c r="A57" s="402"/>
      <c r="B57" s="404"/>
      <c r="C57" s="295" t="s">
        <v>193</v>
      </c>
      <c r="D57" s="238" t="s">
        <v>160</v>
      </c>
      <c r="E57" s="267">
        <v>2</v>
      </c>
      <c r="F57" s="267">
        <v>2</v>
      </c>
      <c r="G57" s="316"/>
      <c r="H57" s="262"/>
      <c r="I57" s="285">
        <v>20000</v>
      </c>
    </row>
    <row r="58" spans="1:9" ht="13.2" customHeight="1" x14ac:dyDescent="0.3">
      <c r="A58" s="402"/>
      <c r="B58" s="404"/>
      <c r="C58" s="295" t="s">
        <v>194</v>
      </c>
      <c r="D58" s="238" t="s">
        <v>160</v>
      </c>
      <c r="E58" s="267">
        <v>10</v>
      </c>
      <c r="F58" s="267">
        <v>5</v>
      </c>
      <c r="G58" s="316"/>
      <c r="H58" s="259"/>
      <c r="I58" s="285">
        <v>100</v>
      </c>
    </row>
    <row r="59" spans="1:9" ht="13.2" customHeight="1" x14ac:dyDescent="0.3">
      <c r="A59" s="402"/>
      <c r="B59" s="404"/>
      <c r="C59" s="295" t="s">
        <v>195</v>
      </c>
      <c r="D59" s="238" t="s">
        <v>160</v>
      </c>
      <c r="E59" s="267">
        <v>1.02</v>
      </c>
      <c r="F59" s="267">
        <v>1.02</v>
      </c>
      <c r="G59" s="295"/>
      <c r="H59" s="259"/>
      <c r="I59" s="285">
        <v>65</v>
      </c>
    </row>
    <row r="60" spans="1:9" ht="13.2" customHeight="1" x14ac:dyDescent="0.3">
      <c r="A60" s="402"/>
      <c r="B60" s="404"/>
      <c r="C60" s="312"/>
      <c r="D60" s="238"/>
      <c r="E60" s="267"/>
      <c r="F60" s="267"/>
      <c r="G60" s="295"/>
      <c r="H60" s="259"/>
      <c r="I60" s="285"/>
    </row>
    <row r="61" spans="1:9" ht="13.2" customHeight="1" x14ac:dyDescent="0.3">
      <c r="A61" s="402"/>
      <c r="B61" s="405"/>
      <c r="C61" s="295"/>
      <c r="D61" s="238"/>
      <c r="E61" s="267"/>
      <c r="F61" s="267"/>
      <c r="G61" s="295"/>
      <c r="H61" s="259"/>
      <c r="I61" s="285"/>
    </row>
    <row r="62" spans="1:9" ht="13.2" customHeight="1" x14ac:dyDescent="0.3">
      <c r="A62" s="402"/>
      <c r="B62" s="248"/>
      <c r="C62" s="311"/>
      <c r="D62" s="260"/>
      <c r="E62" s="281"/>
      <c r="F62" s="281"/>
      <c r="G62" s="318"/>
      <c r="H62" s="261"/>
      <c r="I62" s="293"/>
    </row>
    <row r="63" spans="1:9" ht="19.2" customHeight="1" x14ac:dyDescent="0.3">
      <c r="A63" s="263"/>
      <c r="B63" s="264" t="s">
        <v>9</v>
      </c>
      <c r="C63" s="313"/>
      <c r="D63" s="265"/>
      <c r="E63" s="283">
        <f>SUM(E9:E62)</f>
        <v>166.02</v>
      </c>
      <c r="F63" s="283">
        <f>SUM(F9:F62)</f>
        <v>82.82</v>
      </c>
      <c r="G63" s="319"/>
      <c r="H63" s="266">
        <f>SUM(H9:H62)</f>
        <v>0</v>
      </c>
      <c r="I63" s="294">
        <f>SUM(I9:I62)</f>
        <v>23833</v>
      </c>
    </row>
    <row r="64" spans="1:9" ht="13.2" customHeight="1" x14ac:dyDescent="0.3"/>
    <row r="65" spans="1:9" ht="18" x14ac:dyDescent="0.35">
      <c r="A65" s="394"/>
      <c r="B65" s="394"/>
      <c r="C65" s="394"/>
      <c r="D65" s="394"/>
      <c r="E65" s="394"/>
      <c r="F65" s="394"/>
      <c r="G65" s="394"/>
      <c r="H65" s="394"/>
      <c r="I65" s="394"/>
    </row>
  </sheetData>
  <mergeCells count="21">
    <mergeCell ref="A55:A62"/>
    <mergeCell ref="B55:B61"/>
    <mergeCell ref="A65:I65"/>
    <mergeCell ref="A31:A43"/>
    <mergeCell ref="B31:B42"/>
    <mergeCell ref="A44:A48"/>
    <mergeCell ref="B44:B47"/>
    <mergeCell ref="A49:A54"/>
    <mergeCell ref="B49:B53"/>
    <mergeCell ref="A14:A18"/>
    <mergeCell ref="B14:B17"/>
    <mergeCell ref="A21:A23"/>
    <mergeCell ref="B21:B22"/>
    <mergeCell ref="A24:A30"/>
    <mergeCell ref="B24:B29"/>
    <mergeCell ref="A4:I4"/>
    <mergeCell ref="A5:I5"/>
    <mergeCell ref="A6:I6"/>
    <mergeCell ref="A7:I7"/>
    <mergeCell ref="A9:A12"/>
    <mergeCell ref="B9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2024-08-05T13:43:44Z</dcterms:created>
  <dcterms:modified xsi:type="dcterms:W3CDTF">2024-08-06T17:55:00Z</dcterms:modified>
</cp:coreProperties>
</file>