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Downloads\"/>
    </mc:Choice>
  </mc:AlternateContent>
  <xr:revisionPtr revIDLastSave="0" documentId="8_{EF0CD928-B8D0-4906-A487-53A29FAE7148}" xr6:coauthVersionLast="47" xr6:coauthVersionMax="47" xr10:uidLastSave="{00000000-0000-0000-0000-000000000000}"/>
  <bookViews>
    <workbookView xWindow="-108" yWindow="-108" windowWidth="23256" windowHeight="12456" xr2:uid="{FC0BD8FB-7B8C-4FB0-AD17-8807EAA57363}"/>
  </bookViews>
  <sheets>
    <sheet name="Info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K22" i="1"/>
  <c r="J22" i="1"/>
  <c r="I22" i="1"/>
  <c r="G22" i="1"/>
  <c r="F22" i="1"/>
  <c r="E22" i="1"/>
  <c r="D22" i="1"/>
  <c r="C22" i="1"/>
  <c r="Q21" i="1"/>
  <c r="H21" i="1"/>
  <c r="E21" i="1"/>
  <c r="Q20" i="1"/>
  <c r="H20" i="1"/>
  <c r="E20" i="1"/>
  <c r="Q19" i="1"/>
  <c r="H19" i="1"/>
  <c r="E19" i="1"/>
  <c r="Q18" i="1"/>
  <c r="H18" i="1"/>
  <c r="E18" i="1"/>
  <c r="Q17" i="1"/>
  <c r="H17" i="1"/>
  <c r="E17" i="1"/>
  <c r="Q16" i="1"/>
  <c r="H16" i="1"/>
  <c r="E16" i="1"/>
  <c r="Q15" i="1"/>
  <c r="H15" i="1"/>
  <c r="E15" i="1"/>
  <c r="Q14" i="1"/>
  <c r="H14" i="1"/>
  <c r="E14" i="1"/>
  <c r="Q13" i="1"/>
  <c r="H13" i="1"/>
  <c r="E13" i="1"/>
  <c r="Q12" i="1"/>
  <c r="H12" i="1"/>
  <c r="E12" i="1"/>
  <c r="Q22" i="1" l="1"/>
  <c r="H22" i="1"/>
</calcChain>
</file>

<file path=xl/sharedStrings.xml><?xml version="1.0" encoding="utf-8"?>
<sst xmlns="http://schemas.openxmlformats.org/spreadsheetml/2006/main" count="35" uniqueCount="31">
  <si>
    <t>DIRECCIÓN TÉCNICA</t>
  </si>
  <si>
    <t>DIVISIÓN COSECHA Y POSTCOSECHA DL CAFÉ</t>
  </si>
  <si>
    <t xml:space="preserve">INFORME DE ACTIVIDADES REALIZADAS CORRESPONIENTES AL MES DE MARZO 2024                                     </t>
  </si>
  <si>
    <t>TOTALES</t>
  </si>
  <si>
    <t>NORCENTRAL</t>
  </si>
  <si>
    <t>NORDESTE</t>
  </si>
  <si>
    <t>NOROESTE</t>
  </si>
  <si>
    <t>NORTE</t>
  </si>
  <si>
    <t>SUR</t>
  </si>
  <si>
    <t>SURESTE</t>
  </si>
  <si>
    <t>SUROESTE</t>
  </si>
  <si>
    <t>CENTRAL</t>
  </si>
  <si>
    <t>TOTAL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</si>
  <si>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</si>
  <si>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</si>
  <si>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</si>
  <si>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</si>
  <si>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</si>
  <si>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</si>
  <si>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</si>
  <si>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</si>
  <si>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</si>
  <si>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</si>
  <si>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</si>
  <si>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</si>
  <si>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t>ENE.</t>
  </si>
  <si>
    <t>FEB.</t>
  </si>
  <si>
    <t>MAR.</t>
  </si>
  <si>
    <r>
      <t xml:space="preserve">NORDESTE </t>
    </r>
    <r>
      <rPr>
        <b/>
        <sz val="11"/>
        <color theme="5" tint="-0.249977111117893"/>
        <rFont val="Aptos Narrow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</si>
  <si>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</si>
  <si>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 xml:space="preserve">Observacion: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</si>
</sst>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wrapText="1"/>
    </xf>
    <xf numFmtId="0" fontId="9" fillId="6" borderId="13" xfId="0" applyFont="1" applyFill="1" applyBorder="1" applyAlignment="1">
      <alignment horizontal="center" wrapText="1"/>
    </xf>
    <xf numFmtId="0" fontId="9" fillId="6" borderId="12" xfId="0" applyFont="1" applyFill="1" applyBorder="1" applyAlignment="1">
      <alignment horizontal="center" wrapText="1"/>
    </xf>
    <xf numFmtId="0" fontId="2" fillId="2" borderId="10" xfId="0" applyFont="1" applyFill="1" applyBorder="1"/>
    <xf numFmtId="164" fontId="3" fillId="0" borderId="10" xfId="1" applyNumberFormat="1" applyFont="1" applyBorder="1" applyAlignment="1">
      <alignment horizontal="right" vertical="center"/>
    </xf>
    <xf numFmtId="164" fontId="3" fillId="0" borderId="17" xfId="1" applyNumberFormat="1" applyFont="1" applyBorder="1" applyAlignment="1">
      <alignment horizontal="right" vertical="center"/>
    </xf>
    <xf numFmtId="164" fontId="3" fillId="0" borderId="6" xfId="1" applyNumberFormat="1" applyFont="1" applyBorder="1"/>
    <xf numFmtId="4" fontId="3" fillId="0" borderId="18" xfId="0" applyNumberFormat="1" applyFont="1" applyBorder="1" applyAlignment="1">
      <alignment horizontal="right" vertical="center"/>
    </xf>
    <xf numFmtId="4" fontId="3" fillId="0" borderId="6" xfId="0" applyNumberFormat="1" applyFont="1" applyBorder="1"/>
    <xf numFmtId="4" fontId="3" fillId="0" borderId="19" xfId="0" applyNumberFormat="1" applyFont="1" applyBorder="1"/>
    <xf numFmtId="0" fontId="3" fillId="0" borderId="20" xfId="0" applyFont="1" applyBorder="1"/>
    <xf numFmtId="0" fontId="3" fillId="0" borderId="21" xfId="0" applyFont="1" applyBorder="1"/>
    <xf numFmtId="4" fontId="3" fillId="0" borderId="22" xfId="0" applyNumberFormat="1" applyFont="1" applyBorder="1"/>
    <xf numFmtId="164" fontId="3" fillId="0" borderId="8" xfId="1" applyNumberFormat="1" applyFont="1" applyBorder="1"/>
    <xf numFmtId="4" fontId="3" fillId="0" borderId="23" xfId="0" applyNumberFormat="1" applyFont="1" applyBorder="1" applyAlignment="1">
      <alignment horizontal="right" vertical="center"/>
    </xf>
    <xf numFmtId="4" fontId="3" fillId="0" borderId="8" xfId="0" applyNumberFormat="1" applyFont="1" applyBorder="1"/>
    <xf numFmtId="4" fontId="3" fillId="0" borderId="15" xfId="0" applyNumberFormat="1" applyFont="1" applyBorder="1"/>
    <xf numFmtId="0" fontId="3" fillId="0" borderId="10" xfId="0" applyFont="1" applyBorder="1"/>
    <xf numFmtId="0" fontId="3" fillId="0" borderId="17" xfId="0" applyFont="1" applyBorder="1"/>
    <xf numFmtId="4" fontId="3" fillId="0" borderId="7" xfId="0" applyNumberFormat="1" applyFont="1" applyBorder="1"/>
    <xf numFmtId="2" fontId="3" fillId="0" borderId="10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left" vertical="center" wrapText="1"/>
    </xf>
    <xf numFmtId="164" fontId="3" fillId="0" borderId="8" xfId="1" applyNumberFormat="1" applyFont="1" applyBorder="1" applyAlignment="1">
      <alignment vertical="center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4" fontId="3" fillId="0" borderId="8" xfId="0" applyNumberFormat="1" applyFont="1" applyBorder="1" applyAlignment="1">
      <alignment vertical="center"/>
    </xf>
    <xf numFmtId="164" fontId="3" fillId="0" borderId="10" xfId="1" applyNumberFormat="1" applyFont="1" applyBorder="1" applyAlignment="1">
      <alignment horizontal="right"/>
    </xf>
    <xf numFmtId="164" fontId="3" fillId="0" borderId="17" xfId="1" applyNumberFormat="1" applyFont="1" applyBorder="1" applyAlignment="1">
      <alignment horizontal="right"/>
    </xf>
    <xf numFmtId="4" fontId="3" fillId="0" borderId="17" xfId="0" applyNumberFormat="1" applyFont="1" applyBorder="1"/>
    <xf numFmtId="164" fontId="3" fillId="0" borderId="10" xfId="1" applyNumberFormat="1" applyFont="1" applyFill="1" applyBorder="1"/>
    <xf numFmtId="164" fontId="11" fillId="0" borderId="10" xfId="1" applyNumberFormat="1" applyFont="1" applyBorder="1" applyAlignment="1">
      <alignment horizontal="right"/>
    </xf>
    <xf numFmtId="164" fontId="11" fillId="0" borderId="17" xfId="1" applyNumberFormat="1" applyFont="1" applyBorder="1" applyAlignment="1">
      <alignment horizontal="right"/>
    </xf>
    <xf numFmtId="0" fontId="2" fillId="2" borderId="10" xfId="0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 wrapText="1"/>
    </xf>
    <xf numFmtId="0" fontId="12" fillId="0" borderId="0" xfId="0" applyFont="1"/>
    <xf numFmtId="164" fontId="3" fillId="0" borderId="9" xfId="1" applyNumberFormat="1" applyFont="1" applyBorder="1"/>
    <xf numFmtId="4" fontId="3" fillId="0" borderId="24" xfId="0" applyNumberFormat="1" applyFont="1" applyBorder="1" applyAlignment="1">
      <alignment horizontal="right" vertical="center"/>
    </xf>
    <xf numFmtId="4" fontId="3" fillId="0" borderId="9" xfId="0" applyNumberFormat="1" applyFont="1" applyBorder="1"/>
    <xf numFmtId="4" fontId="3" fillId="0" borderId="25" xfId="0" applyNumberFormat="1" applyFont="1" applyBorder="1"/>
    <xf numFmtId="0" fontId="3" fillId="0" borderId="26" xfId="0" applyFont="1" applyBorder="1"/>
    <xf numFmtId="0" fontId="3" fillId="0" borderId="27" xfId="0" applyFont="1" applyBorder="1"/>
    <xf numFmtId="4" fontId="3" fillId="0" borderId="28" xfId="0" applyNumberFormat="1" applyFont="1" applyBorder="1"/>
    <xf numFmtId="0" fontId="2" fillId="0" borderId="10" xfId="0" applyFont="1" applyBorder="1"/>
    <xf numFmtId="164" fontId="13" fillId="0" borderId="10" xfId="1" applyNumberFormat="1" applyFont="1" applyBorder="1"/>
    <xf numFmtId="164" fontId="13" fillId="0" borderId="29" xfId="1" applyNumberFormat="1" applyFont="1" applyBorder="1"/>
    <xf numFmtId="4" fontId="13" fillId="0" borderId="30" xfId="0" applyNumberFormat="1" applyFont="1" applyBorder="1"/>
    <xf numFmtId="4" fontId="13" fillId="0" borderId="3" xfId="0" applyNumberFormat="1" applyFont="1" applyBorder="1"/>
    <xf numFmtId="0" fontId="13" fillId="0" borderId="2" xfId="0" applyFont="1" applyBorder="1"/>
    <xf numFmtId="4" fontId="13" fillId="0" borderId="2" xfId="0" applyNumberFormat="1" applyFont="1" applyBorder="1"/>
    <xf numFmtId="0" fontId="2" fillId="0" borderId="5" xfId="0" applyFont="1" applyBorder="1"/>
    <xf numFmtId="0" fontId="1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</xdr:colOff>
      <xdr:row>0</xdr:row>
      <xdr:rowOff>114300</xdr:rowOff>
    </xdr:from>
    <xdr:to>
      <xdr:col>5</xdr:col>
      <xdr:colOff>952500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092B67-4D44-4631-A301-E131EF40BC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114300"/>
          <a:ext cx="2026920" cy="388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E341-07A2-4F8D-9D4D-34A4DEC182BD}">
  <dimension ref="A5:Q27"/>
  <sheetViews>
    <sheetView tabSelected="1" zoomScaleNormal="100" workbookViewId="0">
      <selection activeCell="C10" sqref="C10:E10"/>
    </sheetView>
  </sheetViews>
  <sheetFormatPr baseColWidth="10" defaultColWidth="8.88671875" defaultRowHeight="14.4" x14ac:dyDescent="0.3"/>
  <cols>
    <col min="2" max="2" width="20.109375" customWidth="1"/>
    <col min="3" max="3" width="17.6640625" customWidth="1"/>
    <col min="4" max="4" width="16.109375" customWidth="1"/>
    <col min="5" max="5" width="16.33203125" customWidth="1"/>
    <col min="6" max="6" width="17.5546875" customWidth="1"/>
    <col min="7" max="7" width="12.88671875" customWidth="1"/>
    <col min="8" max="8" width="14.21875" customWidth="1"/>
    <col min="9" max="9" width="11" customWidth="1"/>
    <col min="10" max="10" width="9.5546875" customWidth="1"/>
    <col min="11" max="11" width="11.6640625" bestFit="1" customWidth="1"/>
    <col min="12" max="12" width="13.6640625" customWidth="1"/>
    <col min="13" max="13" width="12.88671875" customWidth="1"/>
    <col min="14" max="14" width="13.109375" customWidth="1"/>
    <col min="15" max="16" width="11.77734375" customWidth="1"/>
    <col min="17" max="17" width="13.44140625" customWidth="1"/>
  </cols>
  <sheetData>
    <row r="5" spans="2:17" ht="15.6" x14ac:dyDescent="0.3">
      <c r="B5" s="1" t="s">
        <v>0</v>
      </c>
      <c r="C5" s="1"/>
      <c r="D5" s="1"/>
      <c r="E5" s="1"/>
      <c r="F5" s="1"/>
      <c r="G5" s="1"/>
      <c r="H5" s="1"/>
      <c r="I5" s="1"/>
    </row>
    <row r="6" spans="2:17" ht="15" thickBot="1" x14ac:dyDescent="0.35">
      <c r="B6" s="2" t="s">
        <v>1</v>
      </c>
      <c r="C6" s="2"/>
      <c r="D6" s="2"/>
      <c r="E6" s="2"/>
      <c r="F6" s="2"/>
      <c r="G6" s="2"/>
      <c r="H6" s="2"/>
      <c r="I6" s="2"/>
    </row>
    <row r="7" spans="2:17" ht="15" thickBot="1" x14ac:dyDescent="0.35">
      <c r="B7" s="3" t="s">
        <v>2</v>
      </c>
      <c r="C7" s="3"/>
      <c r="D7" s="3"/>
      <c r="E7" s="3"/>
      <c r="F7" s="3"/>
      <c r="G7" s="3"/>
      <c r="H7" s="3"/>
      <c r="I7" s="3"/>
    </row>
    <row r="8" spans="2:17" ht="16.2" customHeight="1" thickBot="1" x14ac:dyDescent="0.35">
      <c r="B8" s="6"/>
      <c r="C8" s="7"/>
      <c r="D8" s="4"/>
      <c r="E8" s="5"/>
      <c r="F8" s="5"/>
      <c r="G8" s="5"/>
      <c r="H8" s="5"/>
      <c r="I8" s="5"/>
    </row>
    <row r="9" spans="2:17" ht="28.8" customHeight="1" thickBot="1" x14ac:dyDescent="0.35">
      <c r="B9" s="8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</row>
    <row r="10" spans="2:17" ht="45.6" customHeight="1" thickBot="1" x14ac:dyDescent="0.35">
      <c r="B10" s="11" t="s">
        <v>14</v>
      </c>
      <c r="C10" s="12" t="s">
        <v>15</v>
      </c>
      <c r="D10" s="13"/>
      <c r="E10" s="14"/>
      <c r="F10" s="12" t="s">
        <v>16</v>
      </c>
      <c r="G10" s="13"/>
      <c r="H10" s="14"/>
      <c r="I10" s="15" t="s">
        <v>17</v>
      </c>
      <c r="J10" s="16"/>
      <c r="K10" s="16"/>
      <c r="L10" s="16"/>
      <c r="M10" s="16"/>
      <c r="N10" s="16"/>
      <c r="O10" s="16"/>
      <c r="P10" s="16"/>
      <c r="Q10" s="17"/>
    </row>
    <row r="11" spans="2:17" ht="32.4" customHeight="1" thickBot="1" x14ac:dyDescent="0.35">
      <c r="B11" s="18"/>
      <c r="C11" s="19" t="s">
        <v>18</v>
      </c>
      <c r="D11" s="19" t="s">
        <v>19</v>
      </c>
      <c r="E11" s="19" t="s">
        <v>12</v>
      </c>
      <c r="F11" s="19" t="s">
        <v>18</v>
      </c>
      <c r="G11" s="19" t="s">
        <v>19</v>
      </c>
      <c r="H11" s="19" t="s">
        <v>12</v>
      </c>
      <c r="I11" s="20" t="s">
        <v>20</v>
      </c>
      <c r="J11" s="21" t="s">
        <v>21</v>
      </c>
      <c r="K11" s="21" t="s">
        <v>22</v>
      </c>
      <c r="L11" s="21" t="s">
        <v>23</v>
      </c>
      <c r="M11" s="21" t="s">
        <v>24</v>
      </c>
      <c r="N11" s="21" t="s">
        <v>25</v>
      </c>
      <c r="O11" s="21" t="s">
        <v>26</v>
      </c>
      <c r="P11" s="21" t="s">
        <v>27</v>
      </c>
      <c r="Q11" s="22" t="s">
        <v>3</v>
      </c>
    </row>
    <row r="12" spans="2:17" ht="15.6" x14ac:dyDescent="0.3">
      <c r="B12" s="23" t="s">
        <v>11</v>
      </c>
      <c r="C12" s="24">
        <v>48017</v>
      </c>
      <c r="D12" s="25">
        <v>35903</v>
      </c>
      <c r="E12" s="26">
        <f>C12+D12</f>
        <v>83920</v>
      </c>
      <c r="F12" s="27">
        <v>21607.65</v>
      </c>
      <c r="G12" s="28">
        <v>54965.35</v>
      </c>
      <c r="H12" s="29">
        <f t="shared" ref="H12:H21" si="0">SUM(F12:G12)</f>
        <v>76573</v>
      </c>
      <c r="I12" s="30">
        <v>0</v>
      </c>
      <c r="J12" s="31">
        <v>0</v>
      </c>
      <c r="K12" s="28">
        <v>579</v>
      </c>
      <c r="L12" s="32">
        <v>2381.5</v>
      </c>
      <c r="M12" s="28">
        <v>46686</v>
      </c>
      <c r="N12" s="32">
        <v>12797</v>
      </c>
      <c r="O12" s="28">
        <v>3890</v>
      </c>
      <c r="P12" s="28">
        <v>330</v>
      </c>
      <c r="Q12" s="28">
        <f>P12+O12+N12+M12+L12+K12+J12+I12</f>
        <v>66663.5</v>
      </c>
    </row>
    <row r="13" spans="2:17" ht="15.6" x14ac:dyDescent="0.3">
      <c r="B13" s="23" t="s">
        <v>4</v>
      </c>
      <c r="C13" s="24">
        <v>304</v>
      </c>
      <c r="D13" s="25">
        <v>38198</v>
      </c>
      <c r="E13" s="33">
        <f t="shared" ref="E13:E22" si="1">C13+D13</f>
        <v>38502</v>
      </c>
      <c r="F13" s="34">
        <v>200</v>
      </c>
      <c r="G13" s="35">
        <v>48439.99</v>
      </c>
      <c r="H13" s="36">
        <f t="shared" si="0"/>
        <v>48639.99</v>
      </c>
      <c r="I13" s="37">
        <v>0</v>
      </c>
      <c r="J13" s="38">
        <v>0</v>
      </c>
      <c r="K13" s="35">
        <v>1182.43</v>
      </c>
      <c r="L13" s="39">
        <v>2909.57</v>
      </c>
      <c r="M13" s="35">
        <v>7303.07</v>
      </c>
      <c r="N13" s="39">
        <v>6603.39</v>
      </c>
      <c r="O13" s="35">
        <v>1915.47</v>
      </c>
      <c r="P13" s="35">
        <v>2241.83</v>
      </c>
      <c r="Q13" s="35">
        <f>P13+O13+N13+M13+L13+K13+J13+I13</f>
        <v>22155.760000000002</v>
      </c>
    </row>
    <row r="14" spans="2:17" ht="15.6" x14ac:dyDescent="0.3">
      <c r="B14" s="23" t="s">
        <v>5</v>
      </c>
      <c r="C14" s="24">
        <v>1927</v>
      </c>
      <c r="D14" s="25">
        <v>6711</v>
      </c>
      <c r="E14" s="33">
        <f t="shared" si="1"/>
        <v>8638</v>
      </c>
      <c r="F14" s="34">
        <v>762.8</v>
      </c>
      <c r="G14" s="35">
        <v>6579.5</v>
      </c>
      <c r="H14" s="36">
        <f t="shared" si="0"/>
        <v>7342.3</v>
      </c>
      <c r="I14" s="40">
        <v>0</v>
      </c>
      <c r="J14" s="38">
        <v>0</v>
      </c>
      <c r="K14" s="35">
        <v>709.87</v>
      </c>
      <c r="L14" s="39">
        <v>1656.23</v>
      </c>
      <c r="M14" s="35">
        <v>1589.64</v>
      </c>
      <c r="N14" s="39">
        <v>912.2</v>
      </c>
      <c r="O14" s="35">
        <v>0</v>
      </c>
      <c r="P14" s="35">
        <v>0</v>
      </c>
      <c r="Q14" s="35">
        <f t="shared" ref="Q14:Q15" si="2">N14+M14+L14+K14+J14+I14</f>
        <v>4867.9399999999996</v>
      </c>
    </row>
    <row r="15" spans="2:17" ht="16.2" customHeight="1" x14ac:dyDescent="0.3">
      <c r="B15" s="41" t="s">
        <v>28</v>
      </c>
      <c r="C15" s="24">
        <v>6150</v>
      </c>
      <c r="D15" s="25">
        <v>0</v>
      </c>
      <c r="E15" s="42">
        <f t="shared" si="1"/>
        <v>6150</v>
      </c>
      <c r="F15" s="34">
        <v>4503</v>
      </c>
      <c r="G15" s="43">
        <v>0</v>
      </c>
      <c r="H15" s="44">
        <f t="shared" si="0"/>
        <v>4503</v>
      </c>
      <c r="I15" s="45">
        <v>0</v>
      </c>
      <c r="J15" s="38">
        <v>0</v>
      </c>
      <c r="K15" s="35"/>
      <c r="L15" s="46">
        <v>0</v>
      </c>
      <c r="M15" s="47"/>
      <c r="N15" s="39">
        <v>3544.06</v>
      </c>
      <c r="O15" s="35"/>
      <c r="P15" s="35">
        <v>0</v>
      </c>
      <c r="Q15" s="48">
        <f t="shared" si="2"/>
        <v>3544.06</v>
      </c>
    </row>
    <row r="16" spans="2:17" ht="15.6" x14ac:dyDescent="0.3">
      <c r="B16" s="23" t="s">
        <v>6</v>
      </c>
      <c r="C16" s="24">
        <v>11253</v>
      </c>
      <c r="D16" s="25">
        <v>28336</v>
      </c>
      <c r="E16" s="33">
        <f t="shared" si="1"/>
        <v>39589</v>
      </c>
      <c r="F16" s="34">
        <v>3150.84</v>
      </c>
      <c r="G16" s="35">
        <v>22385.439999999999</v>
      </c>
      <c r="H16" s="36">
        <f t="shared" si="0"/>
        <v>25536.28</v>
      </c>
      <c r="I16" s="37">
        <v>40.020000000000003</v>
      </c>
      <c r="J16" s="38">
        <v>949.92</v>
      </c>
      <c r="K16" s="35">
        <v>3689.32</v>
      </c>
      <c r="L16" s="39">
        <v>8932.98</v>
      </c>
      <c r="M16" s="35">
        <v>9723.2199999999993</v>
      </c>
      <c r="N16" s="39">
        <v>2819.98</v>
      </c>
      <c r="O16" s="35">
        <v>819.47</v>
      </c>
      <c r="P16" s="35">
        <v>0</v>
      </c>
      <c r="Q16" s="35">
        <f t="shared" ref="Q16:Q20" si="3">O16+N16+M16+L16+K16+J16+I16</f>
        <v>26974.909999999996</v>
      </c>
    </row>
    <row r="17" spans="1:17" ht="15.6" x14ac:dyDescent="0.3">
      <c r="B17" s="23" t="s">
        <v>7</v>
      </c>
      <c r="C17" s="49">
        <v>22380</v>
      </c>
      <c r="D17" s="50">
        <v>57678</v>
      </c>
      <c r="E17" s="33">
        <f t="shared" si="1"/>
        <v>80058</v>
      </c>
      <c r="F17" s="34">
        <v>15265.92</v>
      </c>
      <c r="G17" s="35">
        <v>73625.47</v>
      </c>
      <c r="H17" s="36">
        <f t="shared" si="0"/>
        <v>88891.39</v>
      </c>
      <c r="I17" s="37">
        <v>0</v>
      </c>
      <c r="J17" s="51">
        <v>0</v>
      </c>
      <c r="K17" s="35">
        <v>12088.92</v>
      </c>
      <c r="L17" s="39">
        <v>21470.43</v>
      </c>
      <c r="M17" s="35">
        <v>6650.7</v>
      </c>
      <c r="N17" s="39">
        <v>5701.71</v>
      </c>
      <c r="O17" s="35">
        <v>5333</v>
      </c>
      <c r="P17" s="35">
        <v>1808</v>
      </c>
      <c r="Q17" s="35">
        <f>P17+O17+N17+M17+L17+K17+J17+I17</f>
        <v>53052.759999999995</v>
      </c>
    </row>
    <row r="18" spans="1:17" ht="15.6" x14ac:dyDescent="0.3">
      <c r="B18" s="23" t="s">
        <v>8</v>
      </c>
      <c r="C18" s="52">
        <v>23400</v>
      </c>
      <c r="D18" s="50">
        <v>202628</v>
      </c>
      <c r="E18" s="33">
        <f t="shared" si="1"/>
        <v>226028</v>
      </c>
      <c r="F18" s="34">
        <v>11700</v>
      </c>
      <c r="G18" s="35">
        <v>167685.24</v>
      </c>
      <c r="H18" s="36">
        <f t="shared" si="0"/>
        <v>179385.24</v>
      </c>
      <c r="I18" s="37">
        <v>0</v>
      </c>
      <c r="J18" s="38">
        <v>0</v>
      </c>
      <c r="K18" s="35">
        <v>20765</v>
      </c>
      <c r="L18" s="39">
        <v>53840.36</v>
      </c>
      <c r="M18" s="35">
        <v>57941</v>
      </c>
      <c r="N18" s="39">
        <v>50760</v>
      </c>
      <c r="O18" s="35">
        <v>1175.08</v>
      </c>
      <c r="P18" s="35">
        <v>141.44999999999999</v>
      </c>
      <c r="Q18" s="35">
        <f>P18+O18+N18+M18+L18+K18+J18+I18</f>
        <v>184622.89</v>
      </c>
    </row>
    <row r="19" spans="1:17" ht="15.6" x14ac:dyDescent="0.3">
      <c r="B19" s="23" t="s">
        <v>9</v>
      </c>
      <c r="C19" s="53">
        <v>35572</v>
      </c>
      <c r="D19" s="54">
        <v>15003</v>
      </c>
      <c r="E19" s="33">
        <f t="shared" si="1"/>
        <v>50575</v>
      </c>
      <c r="F19" s="34">
        <v>14228.8</v>
      </c>
      <c r="G19" s="35">
        <v>12385.17</v>
      </c>
      <c r="H19" s="36">
        <f t="shared" si="0"/>
        <v>26613.97</v>
      </c>
      <c r="I19" s="37">
        <v>0</v>
      </c>
      <c r="J19" s="38"/>
      <c r="K19" s="35">
        <v>1246</v>
      </c>
      <c r="L19" s="39">
        <v>3561.5</v>
      </c>
      <c r="M19" s="35">
        <v>3338</v>
      </c>
      <c r="N19" s="39">
        <v>10155</v>
      </c>
      <c r="O19" s="35">
        <v>2822</v>
      </c>
      <c r="P19" s="35">
        <v>0</v>
      </c>
      <c r="Q19" s="35">
        <f t="shared" si="3"/>
        <v>21122.5</v>
      </c>
    </row>
    <row r="20" spans="1:17" ht="16.2" customHeight="1" x14ac:dyDescent="0.3">
      <c r="B20" s="55" t="s">
        <v>29</v>
      </c>
      <c r="C20" s="24">
        <v>32450</v>
      </c>
      <c r="D20" s="25">
        <v>0</v>
      </c>
      <c r="E20" s="42">
        <f t="shared" si="1"/>
        <v>32450</v>
      </c>
      <c r="F20" s="34">
        <v>44180</v>
      </c>
      <c r="G20" s="56">
        <v>0</v>
      </c>
      <c r="H20" s="57">
        <f t="shared" si="0"/>
        <v>44180</v>
      </c>
      <c r="I20" s="45">
        <v>0</v>
      </c>
      <c r="J20" s="38">
        <v>0</v>
      </c>
      <c r="K20" s="35"/>
      <c r="L20" s="46">
        <v>0</v>
      </c>
      <c r="M20" s="35">
        <v>1217</v>
      </c>
      <c r="N20" s="39">
        <v>4080</v>
      </c>
      <c r="O20" s="35">
        <v>42952</v>
      </c>
      <c r="P20" s="35">
        <v>0</v>
      </c>
      <c r="Q20" s="48">
        <f t="shared" si="3"/>
        <v>48249</v>
      </c>
    </row>
    <row r="21" spans="1:17" ht="16.2" thickBot="1" x14ac:dyDescent="0.35">
      <c r="A21" s="58"/>
      <c r="B21" s="23" t="s">
        <v>10</v>
      </c>
      <c r="C21" s="49">
        <v>25000</v>
      </c>
      <c r="D21" s="50">
        <v>133555</v>
      </c>
      <c r="E21" s="59">
        <f t="shared" si="1"/>
        <v>158555</v>
      </c>
      <c r="F21" s="60">
        <v>11250</v>
      </c>
      <c r="G21" s="61">
        <v>91810.75</v>
      </c>
      <c r="H21" s="62">
        <f t="shared" si="0"/>
        <v>103060.75</v>
      </c>
      <c r="I21" s="63">
        <v>0</v>
      </c>
      <c r="J21" s="64">
        <v>0</v>
      </c>
      <c r="K21" s="61">
        <v>1772.09</v>
      </c>
      <c r="L21" s="65">
        <v>22215.35</v>
      </c>
      <c r="M21" s="61">
        <v>37352.11</v>
      </c>
      <c r="N21" s="65">
        <v>34580.120000000003</v>
      </c>
      <c r="O21" s="61">
        <v>12930.06</v>
      </c>
      <c r="P21" s="61">
        <v>5285.79</v>
      </c>
      <c r="Q21" s="61">
        <f>P21+O21+N21+M21+L21+K21+J21+I21</f>
        <v>114135.51999999999</v>
      </c>
    </row>
    <row r="22" spans="1:17" ht="18.600000000000001" thickBot="1" x14ac:dyDescent="0.4">
      <c r="B22" s="66" t="s">
        <v>3</v>
      </c>
      <c r="C22" s="67">
        <f>SUM(C12:C21)</f>
        <v>206453</v>
      </c>
      <c r="D22" s="67">
        <f>SUM(D12:D21)</f>
        <v>518012</v>
      </c>
      <c r="E22" s="68">
        <f t="shared" si="1"/>
        <v>724465</v>
      </c>
      <c r="F22" s="69">
        <f t="shared" ref="F22:K22" si="4">SUM(F12:F21)</f>
        <v>126849.01</v>
      </c>
      <c r="G22" s="70">
        <f t="shared" si="4"/>
        <v>477876.91</v>
      </c>
      <c r="H22" s="69">
        <f t="shared" si="4"/>
        <v>604725.91999999993</v>
      </c>
      <c r="I22" s="71">
        <f t="shared" si="4"/>
        <v>40.020000000000003</v>
      </c>
      <c r="J22" s="69">
        <f t="shared" si="4"/>
        <v>949.92</v>
      </c>
      <c r="K22" s="72">
        <f t="shared" si="4"/>
        <v>42032.63</v>
      </c>
      <c r="L22" s="69">
        <f>SUM(L12:L21)</f>
        <v>116967.92000000001</v>
      </c>
      <c r="M22" s="72">
        <f>SUM(M12:M21)</f>
        <v>171800.74</v>
      </c>
      <c r="N22" s="69">
        <f>SUM(N12:N21)</f>
        <v>131953.46</v>
      </c>
      <c r="O22" s="72">
        <f>SUM(O12:O21)</f>
        <v>71837.08</v>
      </c>
      <c r="P22" s="72">
        <f>SUM(P12:P21)</f>
        <v>9807.07</v>
      </c>
      <c r="Q22" s="69">
        <f>P22+O22+N22+M22+L22+K22+J22+I22</f>
        <v>545388.84000000008</v>
      </c>
    </row>
    <row r="23" spans="1:17" ht="18" x14ac:dyDescent="0.35">
      <c r="B23" s="73" t="s">
        <v>30</v>
      </c>
      <c r="I23" s="74"/>
      <c r="J23" s="74"/>
      <c r="K23" s="74"/>
      <c r="L23" s="74"/>
      <c r="M23" s="74"/>
      <c r="N23" s="74"/>
      <c r="O23" s="74"/>
      <c r="P23" s="74"/>
      <c r="Q23" s="74"/>
    </row>
    <row r="25" spans="1:17" ht="15" customHeight="1" x14ac:dyDescent="0.3"/>
    <row r="26" spans="1:17" ht="16.2" customHeight="1" x14ac:dyDescent="0.3"/>
    <row r="27" spans="1:17" ht="16.2" customHeight="1" x14ac:dyDescent="0.3"/>
  </sheetData>
  <mergeCells count="8">
    <mergeCell ref="B9:Q9"/>
    <mergeCell ref="B10:B11"/>
    <mergeCell ref="C10:E10"/>
    <mergeCell ref="F10:H10"/>
    <mergeCell ref="I10:Q10"/>
    <mergeCell ref="B5:I5"/>
    <mergeCell ref="B6:I6"/>
    <mergeCell ref="B7:I7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2024-04-12T19:04:49Z</dcterms:created>
  <dcterms:modified xsi:type="dcterms:W3CDTF">2024-04-12T19:06:48Z</dcterms:modified>
</cp:coreProperties>
</file>