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3\Extensión Diciembre 2023\Informe de Ejecución Diciembre\"/>
    </mc:Choice>
  </mc:AlternateContent>
  <xr:revisionPtr revIDLastSave="0" documentId="13_ncr:1_{7C2432C3-7F57-4792-84E8-5DE01688C602}" xr6:coauthVersionLast="47" xr6:coauthVersionMax="47" xr10:uidLastSave="{00000000-0000-0000-0000-000000000000}"/>
  <bookViews>
    <workbookView xWindow="-108" yWindow="-108" windowWidth="23256" windowHeight="12456" activeTab="1" xr2:uid="{C2348C7D-0234-45DD-8762-A8CC8EC26F18}"/>
  </bookViews>
  <sheets>
    <sheet name="SIEMBRA" sheetId="8" r:id="rId1"/>
    <sheet name="MIP" sheetId="7" r:id="rId2"/>
    <sheet name="POSCOSECHA" sheetId="1" r:id="rId3"/>
    <sheet name="EXTENSIÓN" sheetId="2" r:id="rId4"/>
    <sheet name="CAPACITACIÓN" sheetId="3" r:id="rId5"/>
    <sheet name="DES RURAL" sheetId="4" r:id="rId6"/>
    <sheet name="M&amp;C" sheetId="6" r:id="rId7"/>
    <sheet name="HOJA 1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8" l="1"/>
  <c r="I18" i="8"/>
  <c r="H18" i="8"/>
  <c r="F18" i="8"/>
  <c r="E18" i="8"/>
  <c r="D18" i="8"/>
  <c r="C18" i="8"/>
  <c r="K17" i="8"/>
  <c r="G17" i="8"/>
  <c r="K16" i="8"/>
  <c r="G16" i="8"/>
  <c r="K14" i="8"/>
  <c r="G14" i="8"/>
  <c r="K13" i="8"/>
  <c r="G13" i="8"/>
  <c r="K12" i="8"/>
  <c r="G12" i="8"/>
  <c r="K11" i="8"/>
  <c r="G11" i="8"/>
  <c r="K10" i="8"/>
  <c r="K18" i="8" s="1"/>
  <c r="G10" i="8"/>
  <c r="G18" i="8" s="1"/>
  <c r="L30" i="7"/>
  <c r="K30" i="7"/>
  <c r="J30" i="7"/>
  <c r="I30" i="7"/>
  <c r="E30" i="7"/>
  <c r="D30" i="7"/>
  <c r="C30" i="7"/>
  <c r="M29" i="7"/>
  <c r="G29" i="7"/>
  <c r="M28" i="7"/>
  <c r="G28" i="7"/>
  <c r="M27" i="7"/>
  <c r="G27" i="7"/>
  <c r="M26" i="7"/>
  <c r="G26" i="7"/>
  <c r="M25" i="7"/>
  <c r="G25" i="7"/>
  <c r="M24" i="7"/>
  <c r="G24" i="7"/>
  <c r="M23" i="7"/>
  <c r="M30" i="7" s="1"/>
  <c r="G23" i="7"/>
  <c r="M22" i="7"/>
  <c r="G22" i="7"/>
  <c r="L17" i="7"/>
  <c r="K17" i="7"/>
  <c r="J17" i="7"/>
  <c r="I17" i="7"/>
  <c r="G17" i="7"/>
  <c r="F17" i="7"/>
  <c r="E17" i="7"/>
  <c r="D17" i="7"/>
  <c r="C17" i="7"/>
  <c r="M16" i="7"/>
  <c r="H16" i="7"/>
  <c r="M15" i="7"/>
  <c r="H15" i="7"/>
  <c r="M14" i="7"/>
  <c r="H14" i="7"/>
  <c r="M13" i="7"/>
  <c r="H13" i="7"/>
  <c r="M12" i="7"/>
  <c r="H12" i="7"/>
  <c r="M11" i="7"/>
  <c r="H11" i="7"/>
  <c r="M10" i="7"/>
  <c r="H10" i="7"/>
  <c r="M9" i="7"/>
  <c r="H9" i="7"/>
  <c r="E40" i="6"/>
  <c r="E39" i="6"/>
  <c r="E38" i="6"/>
  <c r="E37" i="6"/>
  <c r="E36" i="6"/>
  <c r="E35" i="6"/>
  <c r="E34" i="6"/>
  <c r="E33" i="6"/>
  <c r="E32" i="6"/>
  <c r="E31" i="6"/>
  <c r="H17" i="7" l="1"/>
  <c r="M17" i="7"/>
  <c r="G30" i="7"/>
  <c r="R18" i="4"/>
  <c r="M35" i="1" l="1"/>
  <c r="L35" i="1"/>
  <c r="K35" i="1"/>
  <c r="J35" i="1"/>
  <c r="I35" i="1"/>
  <c r="G35" i="1"/>
  <c r="F35" i="1"/>
  <c r="D35" i="1"/>
  <c r="C35" i="1"/>
  <c r="N34" i="1"/>
  <c r="H34" i="1"/>
  <c r="E34" i="1"/>
  <c r="N33" i="1"/>
  <c r="H33" i="1"/>
  <c r="E33" i="1"/>
  <c r="N32" i="1"/>
  <c r="H32" i="1"/>
  <c r="E32" i="1"/>
  <c r="N31" i="1"/>
  <c r="H31" i="1"/>
  <c r="E31" i="1"/>
  <c r="N30" i="1"/>
  <c r="H30" i="1"/>
  <c r="E30" i="1"/>
  <c r="N29" i="1"/>
  <c r="H29" i="1"/>
  <c r="E29" i="1"/>
  <c r="N28" i="1"/>
  <c r="H28" i="1"/>
  <c r="E28" i="1"/>
  <c r="N27" i="1"/>
  <c r="H27" i="1"/>
  <c r="E27" i="1"/>
  <c r="N26" i="1"/>
  <c r="H26" i="1"/>
  <c r="E26" i="1"/>
  <c r="N25" i="1"/>
  <c r="H25" i="1"/>
  <c r="E25" i="1"/>
  <c r="H19" i="1"/>
  <c r="G19" i="1"/>
  <c r="F19" i="1"/>
  <c r="E19" i="1"/>
  <c r="D19" i="1"/>
  <c r="I18" i="1"/>
  <c r="I17" i="1"/>
  <c r="I16" i="1"/>
  <c r="I15" i="1"/>
  <c r="I14" i="1"/>
  <c r="I13" i="1"/>
  <c r="I12" i="1"/>
  <c r="I11" i="1"/>
  <c r="E35" i="1" l="1"/>
  <c r="H35" i="1"/>
  <c r="N35" i="1"/>
  <c r="I19" i="1"/>
</calcChain>
</file>

<file path=xl/sharedStrings.xml><?xml version="1.0" encoding="utf-8"?>
<sst xmlns="http://schemas.openxmlformats.org/spreadsheetml/2006/main" count="358" uniqueCount="143">
  <si>
    <t>DIRECCIÓN TÉCNICA</t>
  </si>
  <si>
    <t>DIVISIÓN COSECHA Y POSTCOSECHA DL CAFÉ</t>
  </si>
  <si>
    <t xml:space="preserve">INFORME DE ACTIVIDADES REALIZADAS CORRESPONIENTES AL MES DE DICIEMBRE 2023                                     </t>
  </si>
  <si>
    <t>CUADRO RESUMEN DE: EQUIPOS, MAQUINARIAS E INFRAESTRUCTURAS, INTERVENIDAS PARA EL BENEFICCIADO DEL CAFÉ</t>
  </si>
  <si>
    <t>REGIONALES</t>
  </si>
  <si>
    <t>DESPULPADORA</t>
  </si>
  <si>
    <t>MOLINO</t>
  </si>
  <si>
    <t xml:space="preserve">OTROS </t>
  </si>
  <si>
    <t>H</t>
  </si>
  <si>
    <t>M</t>
  </si>
  <si>
    <t>TOTALES</t>
  </si>
  <si>
    <t xml:space="preserve">CENTRAL </t>
  </si>
  <si>
    <t>NORCENTRAL</t>
  </si>
  <si>
    <t>NORDESTE</t>
  </si>
  <si>
    <t>NOROESTE</t>
  </si>
  <si>
    <t>NORTE</t>
  </si>
  <si>
    <t>SUR</t>
  </si>
  <si>
    <t>SURESTE</t>
  </si>
  <si>
    <t>SUROESTE</t>
  </si>
  <si>
    <t>CENTRAL</t>
  </si>
  <si>
    <t>TOTAL</t>
  </si>
  <si>
    <t>PRONÓSTICO Y REPORTE DE COSECHA 2023-2024</t>
  </si>
  <si>
    <t>DIRECCIONES REGIONALES</t>
  </si>
  <si>
    <t>TOTAL AREA EN PRODUCCIÓN (TAS.)</t>
  </si>
  <si>
    <t>PRODUCCIÓN ESPERADA EN QQS. ORO (PRONÓSTICO)</t>
  </si>
  <si>
    <t>CAFÉ COSECHADO  (QQs.)</t>
  </si>
  <si>
    <t>PLANTACIÓN VIEJA</t>
  </si>
  <si>
    <t>PLANTACIÓN NUEVA</t>
  </si>
  <si>
    <t>AGOST.</t>
  </si>
  <si>
    <t>SEPT.</t>
  </si>
  <si>
    <t>OCT.</t>
  </si>
  <si>
    <t>NOV.</t>
  </si>
  <si>
    <t>DIC.</t>
  </si>
  <si>
    <r>
      <t xml:space="preserve">NORDESTE </t>
    </r>
    <r>
      <rPr>
        <b/>
        <sz val="11"/>
        <color theme="5" tint="-0.249977111117893"/>
        <rFont val="Aptos Narrow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</si>
  <si>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</si>
  <si>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 xml:space="preserve">Observacion: 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</si>
  <si>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</si>
  <si>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</si>
  <si>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</si>
  <si>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</si>
  <si>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</si>
  <si>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</si>
  <si>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</si>
  <si>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</si>
  <si>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</si>
  <si>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</si>
  <si>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CURSOS</t>
  </si>
  <si>
    <t>TALLERES</t>
  </si>
  <si>
    <t>CHARLAS</t>
  </si>
  <si>
    <t>DEPARTAMENTO DE DESARROLLO RURAL</t>
  </si>
  <si>
    <t xml:space="preserve">INFORME MESUAL DE ACTIVIDADES REALIZADAS </t>
  </si>
  <si>
    <t>MES</t>
  </si>
  <si>
    <t>DICIEMBRE 2023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</si>
  <si>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</si>
  <si>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</si>
  <si>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</si>
  <si>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</si>
  <si>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</si>
  <si>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</si>
  <si>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</si>
  <si>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DIVISION DE VERIFICACION</t>
  </si>
  <si>
    <t>No.</t>
  </si>
  <si>
    <t>DETALLE</t>
  </si>
  <si>
    <t>DIC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</si>
  <si>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</si>
  <si>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</si>
  <si>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</si>
  <si>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</si>
  <si>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</si>
  <si>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</si>
  <si>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</si>
  <si>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</si>
  <si>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</si>
  <si>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</si>
  <si>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</si>
  <si>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</si>
  <si>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</si>
  <si>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</si>
  <si>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</si>
  <si>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DICIEMBRE - 23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</si>
  <si>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</si>
  <si>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</si>
  <si>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</si>
  <si>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</si>
  <si>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</si>
  <si>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</si>
  <si>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</si>
  <si>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</si>
  <si>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</si>
  <si>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</si>
  <si>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</si>
  <si>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</si>
  <si>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</si>
  <si>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 xml:space="preserve">ACTIVIDADES REALIZADAS </t>
  </si>
  <si>
    <t>INSTITUTO DOMINICANO DEL CAFÉ</t>
  </si>
  <si>
    <t>Departamento de Desarrollo Rural</t>
  </si>
  <si>
    <t>CONSOLIDADO MENSUAL REHABILITACIÓN DE CAMINOS</t>
  </si>
  <si>
    <t>MES : DICIEMBRE 2023</t>
  </si>
  <si>
    <t>Nombre de la Vía</t>
  </si>
  <si>
    <t>Tipo de Vía</t>
  </si>
  <si>
    <t>Longitud total (km)</t>
  </si>
  <si>
    <t>Km. Rehabilitados</t>
  </si>
  <si>
    <t>Aporte de INDOCAFE</t>
  </si>
  <si>
    <t>FAMILIAS BENEFICIADAS</t>
  </si>
  <si>
    <t>La Laguna/Caminero</t>
  </si>
  <si>
    <t>Carretero</t>
  </si>
  <si>
    <t>Buena vista/Las Yaguas</t>
  </si>
  <si>
    <t>La Gina/Los Naranjos</t>
  </si>
  <si>
    <t>La Vigía</t>
  </si>
  <si>
    <t>Carretera</t>
  </si>
  <si>
    <t>La Colonia</t>
  </si>
  <si>
    <t>Los Anónes-Higuerote-Hoyo nuevo- Juan Grande</t>
  </si>
  <si>
    <t>Palo de Caja- el Buey</t>
  </si>
  <si>
    <t xml:space="preserve"> Las abejas--El llano</t>
  </si>
  <si>
    <t>carretero</t>
  </si>
  <si>
    <t>COORDINACION</t>
  </si>
  <si>
    <t>Sabaneta-Mata Grande</t>
  </si>
  <si>
    <t>Principal</t>
  </si>
  <si>
    <t>Ayuntamiento SAJOMA</t>
  </si>
  <si>
    <t>Carretera Las Lagunas</t>
  </si>
  <si>
    <t>Tierra</t>
  </si>
  <si>
    <t>Yaroa -los sanchez</t>
  </si>
  <si>
    <t>Vecinal</t>
  </si>
  <si>
    <t>MOPC</t>
  </si>
  <si>
    <t>Arroyo Llano</t>
  </si>
  <si>
    <t>Alcaldia y SEOPC</t>
  </si>
  <si>
    <t>RESUMEN MANEJO INTERADO DE PLAGAS</t>
  </si>
  <si>
    <t>DICIEMBRE, 2023.</t>
  </si>
  <si>
    <t xml:space="preserve"> </t>
  </si>
  <si>
    <t>TRAMPEO DE BROCA</t>
  </si>
  <si>
    <t>BENEFICIARIOS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</si>
  <si>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</si>
  <si>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</si>
  <si>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</si>
  <si>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</si>
  <si>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</si>
  <si>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</si>
  <si>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</si>
  <si>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</si>
  <si>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 xml:space="preserve"> SIEMBRAS DE PLANTAS DE CAFÉ EN FOMENTO Y RENOVACIÓN DE CAFETALES</t>
  </si>
  <si>
    <t>PLANTAS SEMBRADAS</t>
  </si>
  <si>
    <t>TAREAS FOMENTADAS</t>
  </si>
  <si>
    <t>TAREAS RENOVADAS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</si>
</sst>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 2" xfId="3" xr:uid="{1C9A85E6-57EB-48F9-B96C-E200B02D3BA6}"/>
    <cellStyle name="Millares 5" xfId="2" xr:uid="{A7FB95B3-34AD-45E6-B4FD-F946D0893E59}"/>
    <cellStyle name="Normal" xfId="0" builtinId="0"/>
    <cellStyle name="Normal 5 2" xfId="1" xr:uid="{731D2BD7-381C-494A-8A51-83AEFBEC80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73FF8-644D-4294-8D2D-19F43B745B7C}">
  <dimension ref="B3:N21"/>
  <sheetViews>
    <sheetView workbookViewId="0">
      <selection activeCell="A3" sqref="A3:XFD21"/>
    </sheetView>
  </sheetViews>
  <sheetFormatPr baseColWidth="10" defaultRowHeight="14.4" x14ac:dyDescent="0.3"/>
  <cols>
    <col min="2" max="3" width="15.21875" customWidth="1"/>
    <col min="4" max="4" width="16" customWidth="1"/>
    <col min="8" max="8" width="15.21875" customWidth="1"/>
  </cols>
  <sheetData>
    <row r="3" spans="2:14" x14ac:dyDescent="0.3">
      <c r="B3" t="s">
        <v>94</v>
      </c>
    </row>
    <row r="5" spans="2:14" x14ac:dyDescent="0.3">
      <c r="B5" t="s">
        <v>139</v>
      </c>
    </row>
    <row r="6" spans="2:14" x14ac:dyDescent="0.3">
      <c r="B6" t="s">
        <v>127</v>
      </c>
    </row>
    <row r="8" spans="2:14" x14ac:dyDescent="0.3">
      <c r="E8" t="s">
        <v>130</v>
      </c>
      <c r="I8" t="s">
        <v>130</v>
      </c>
    </row>
    <row r="9" spans="2:14" x14ac:dyDescent="0.3">
      <c r="B9" t="s">
        <v>4</v>
      </c>
      <c r="C9" t="s">
        <v>140</v>
      </c>
      <c r="D9" t="s">
        <v>141</v>
      </c>
      <c r="E9" t="s">
        <v>8</v>
      </c>
      <c r="F9" t="s">
        <v>9</v>
      </c>
      <c r="G9" t="s">
        <v>10</v>
      </c>
      <c r="H9" t="s">
        <v>142</v>
      </c>
      <c r="I9" t="s">
        <v>8</v>
      </c>
      <c r="J9" t="s">
        <v>9</v>
      </c>
      <c r="K9" t="s">
        <v>10</v>
      </c>
      <c r="N9" t="s">
        <v>128</v>
      </c>
    </row>
    <row r="10" spans="2:14" x14ac:dyDescent="0.3">
      <c r="B10" t="s">
        <v>15</v>
      </c>
      <c r="C10">
        <v>40200</v>
      </c>
      <c r="D10">
        <v>44</v>
      </c>
      <c r="E10">
        <v>5</v>
      </c>
      <c r="F10">
        <v>0</v>
      </c>
      <c r="G10">
        <f t="shared" ref="G10:G14" si="0">SUM(E10:F10)</f>
        <v>5</v>
      </c>
      <c r="H10">
        <v>107</v>
      </c>
      <c r="I10">
        <v>10</v>
      </c>
      <c r="J10">
        <v>2</v>
      </c>
      <c r="K10">
        <f t="shared" ref="K10:K17" si="1">SUM(I10:J10)</f>
        <v>12</v>
      </c>
    </row>
    <row r="11" spans="2:14" x14ac:dyDescent="0.3">
      <c r="B11" t="s">
        <v>12</v>
      </c>
      <c r="C11">
        <v>12300</v>
      </c>
      <c r="D11">
        <v>38</v>
      </c>
      <c r="E11">
        <v>8</v>
      </c>
      <c r="F11">
        <v>0</v>
      </c>
      <c r="G11">
        <f t="shared" si="0"/>
        <v>8</v>
      </c>
      <c r="H11">
        <v>0</v>
      </c>
      <c r="I11">
        <v>0</v>
      </c>
      <c r="J11">
        <v>0</v>
      </c>
      <c r="K11">
        <f t="shared" si="1"/>
        <v>0</v>
      </c>
    </row>
    <row r="12" spans="2:14" x14ac:dyDescent="0.3">
      <c r="B12" t="s">
        <v>14</v>
      </c>
      <c r="C12">
        <v>122320</v>
      </c>
      <c r="D12">
        <v>287</v>
      </c>
      <c r="E12">
        <v>6</v>
      </c>
      <c r="F12">
        <v>0</v>
      </c>
      <c r="G12">
        <f t="shared" si="0"/>
        <v>6</v>
      </c>
      <c r="H12">
        <v>208</v>
      </c>
      <c r="I12">
        <v>21</v>
      </c>
      <c r="J12">
        <v>5</v>
      </c>
      <c r="K12">
        <f t="shared" si="1"/>
        <v>26</v>
      </c>
      <c r="N12" t="s">
        <v>128</v>
      </c>
    </row>
    <row r="13" spans="2:14" x14ac:dyDescent="0.3">
      <c r="B13" t="s">
        <v>13</v>
      </c>
      <c r="C13">
        <v>15600</v>
      </c>
      <c r="D13">
        <v>36</v>
      </c>
      <c r="E13">
        <v>4</v>
      </c>
      <c r="F13">
        <v>0</v>
      </c>
      <c r="G13">
        <f t="shared" si="0"/>
        <v>4</v>
      </c>
      <c r="H13">
        <v>35</v>
      </c>
      <c r="I13">
        <v>2</v>
      </c>
      <c r="J13">
        <v>0</v>
      </c>
      <c r="K13">
        <f t="shared" si="1"/>
        <v>2</v>
      </c>
      <c r="M13" t="s">
        <v>128</v>
      </c>
    </row>
    <row r="14" spans="2:14" x14ac:dyDescent="0.3">
      <c r="B14" t="s">
        <v>19</v>
      </c>
      <c r="C14">
        <v>73800</v>
      </c>
      <c r="D14">
        <v>60</v>
      </c>
      <c r="E14">
        <v>1</v>
      </c>
      <c r="F14">
        <v>0</v>
      </c>
      <c r="G14">
        <f t="shared" si="0"/>
        <v>1</v>
      </c>
      <c r="H14">
        <v>176</v>
      </c>
      <c r="I14">
        <v>31</v>
      </c>
      <c r="J14">
        <v>8</v>
      </c>
      <c r="K14">
        <f t="shared" si="1"/>
        <v>39</v>
      </c>
      <c r="M14" t="s">
        <v>128</v>
      </c>
    </row>
    <row r="15" spans="2:14" x14ac:dyDescent="0.3"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</row>
    <row r="16" spans="2:14" x14ac:dyDescent="0.3">
      <c r="B16" t="s">
        <v>18</v>
      </c>
      <c r="C16">
        <v>42845</v>
      </c>
      <c r="D16">
        <v>91</v>
      </c>
      <c r="E16">
        <v>15</v>
      </c>
      <c r="F16">
        <v>4</v>
      </c>
      <c r="G16">
        <f>SUM(E16:F16)</f>
        <v>19</v>
      </c>
      <c r="H16">
        <v>80</v>
      </c>
      <c r="I16">
        <v>6</v>
      </c>
      <c r="J16">
        <v>2</v>
      </c>
      <c r="K16">
        <f t="shared" si="1"/>
        <v>8</v>
      </c>
      <c r="M16" t="s">
        <v>128</v>
      </c>
    </row>
    <row r="17" spans="2:14" x14ac:dyDescent="0.3">
      <c r="B17" t="s">
        <v>16</v>
      </c>
      <c r="C17">
        <v>160506</v>
      </c>
      <c r="D17">
        <v>210</v>
      </c>
      <c r="E17">
        <v>12</v>
      </c>
      <c r="F17">
        <v>1</v>
      </c>
      <c r="G17">
        <f>SUM(E17:F17)</f>
        <v>13</v>
      </c>
      <c r="H17">
        <v>457.82</v>
      </c>
      <c r="I17">
        <v>36</v>
      </c>
      <c r="J17">
        <v>4</v>
      </c>
      <c r="K17">
        <f t="shared" si="1"/>
        <v>40</v>
      </c>
    </row>
    <row r="18" spans="2:14" x14ac:dyDescent="0.3">
      <c r="B18" t="s">
        <v>10</v>
      </c>
      <c r="C18">
        <f>+C10+C11+C12+C13+C14+C15+C16+C17</f>
        <v>467571</v>
      </c>
      <c r="D18">
        <f>+D10+D11+D12+D13+D14+D15+D16+D17</f>
        <v>766</v>
      </c>
      <c r="E18">
        <f>SUM(E10:E17)</f>
        <v>51</v>
      </c>
      <c r="F18">
        <f>SUM(F10:F17)</f>
        <v>5</v>
      </c>
      <c r="G18">
        <f>+G10+G11+G12+G13+G14+G15+G16+G17</f>
        <v>56</v>
      </c>
      <c r="H18">
        <f>+H10+H11+H12+H13+H14+H15+H16+H17</f>
        <v>1063.82</v>
      </c>
      <c r="I18">
        <f>+I10+I11+I12+I13+I14+I15+I16+I17</f>
        <v>106</v>
      </c>
      <c r="J18">
        <f>+J10+J11+J12+J13+J14+J15+J16+J17</f>
        <v>21</v>
      </c>
      <c r="K18">
        <f>+K10+K11+K12+K13+K14+K15+K16+K17</f>
        <v>127</v>
      </c>
    </row>
    <row r="20" spans="2:14" x14ac:dyDescent="0.3">
      <c r="G20" t="s">
        <v>128</v>
      </c>
      <c r="M20" t="s">
        <v>128</v>
      </c>
      <c r="N20" t="s">
        <v>128</v>
      </c>
    </row>
    <row r="21" spans="2:14" x14ac:dyDescent="0.3">
      <c r="F21" t="s">
        <v>128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4A859-9BAD-473B-8047-6CA0C3748C1A}">
  <dimension ref="B1:P42"/>
  <sheetViews>
    <sheetView tabSelected="1" topLeftCell="A19" zoomScale="98" zoomScaleNormal="98" workbookViewId="0">
      <selection activeCell="E34" sqref="E34"/>
    </sheetView>
  </sheetViews>
  <sheetFormatPr baseColWidth="10" defaultRowHeight="14.4" x14ac:dyDescent="0.3"/>
  <cols>
    <col min="2" max="2" width="15" customWidth="1"/>
    <col min="3" max="3" width="16.77734375" customWidth="1"/>
    <col min="5" max="5" width="18.21875" customWidth="1"/>
    <col min="6" max="6" width="5.6640625" customWidth="1"/>
    <col min="7" max="8" width="11.5546875" customWidth="1"/>
    <col min="9" max="9" width="15.33203125" customWidth="1"/>
    <col min="10" max="10" width="11.5546875" customWidth="1"/>
    <col min="11" max="11" width="10.21875" style="9" customWidth="1"/>
    <col min="12" max="12" width="12.6640625" customWidth="1"/>
    <col min="13" max="13" width="27" customWidth="1"/>
  </cols>
  <sheetData>
    <row r="1" spans="2:16" x14ac:dyDescent="0.3">
      <c r="K1"/>
    </row>
    <row r="2" spans="2:16" x14ac:dyDescent="0.3">
      <c r="K2"/>
    </row>
    <row r="3" spans="2:16" x14ac:dyDescent="0.3">
      <c r="B3" t="s">
        <v>94</v>
      </c>
      <c r="K3"/>
    </row>
    <row r="4" spans="2:16" x14ac:dyDescent="0.3">
      <c r="B4" t="s">
        <v>126</v>
      </c>
      <c r="K4"/>
    </row>
    <row r="5" spans="2:16" x14ac:dyDescent="0.3">
      <c r="B5" t="s">
        <v>127</v>
      </c>
      <c r="K5"/>
    </row>
    <row r="6" spans="2:16" x14ac:dyDescent="0.3">
      <c r="F6" t="s">
        <v>128</v>
      </c>
      <c r="I6" t="s">
        <v>128</v>
      </c>
      <c r="K6"/>
      <c r="O6" t="s">
        <v>128</v>
      </c>
    </row>
    <row r="7" spans="2:16" ht="33" customHeight="1" x14ac:dyDescent="0.3">
      <c r="B7" t="s">
        <v>129</v>
      </c>
      <c r="F7" t="s">
        <v>130</v>
      </c>
      <c r="I7" t="s">
        <v>131</v>
      </c>
      <c r="K7" t="s">
        <v>130</v>
      </c>
    </row>
    <row r="8" spans="2:16" x14ac:dyDescent="0.3">
      <c r="B8" t="s">
        <v>4</v>
      </c>
      <c r="C8" t="s">
        <v>132</v>
      </c>
      <c r="D8" t="s">
        <v>133</v>
      </c>
      <c r="E8" t="s">
        <v>134</v>
      </c>
      <c r="F8" t="s">
        <v>8</v>
      </c>
      <c r="G8" t="s">
        <v>9</v>
      </c>
      <c r="H8" t="s">
        <v>10</v>
      </c>
      <c r="I8" t="s">
        <v>135</v>
      </c>
      <c r="J8" t="s">
        <v>136</v>
      </c>
      <c r="K8" t="s">
        <v>8</v>
      </c>
      <c r="L8" t="s">
        <v>9</v>
      </c>
      <c r="M8" t="s">
        <v>10</v>
      </c>
    </row>
    <row r="9" spans="2:16" x14ac:dyDescent="0.3">
      <c r="B9" t="s">
        <v>15</v>
      </c>
      <c r="C9">
        <v>0</v>
      </c>
      <c r="D9">
        <v>0</v>
      </c>
      <c r="E9">
        <v>0</v>
      </c>
      <c r="F9">
        <v>0</v>
      </c>
      <c r="G9">
        <v>0</v>
      </c>
      <c r="H9">
        <f>SUM(F9:G9)</f>
        <v>0</v>
      </c>
      <c r="I9">
        <v>0</v>
      </c>
      <c r="J9">
        <v>0</v>
      </c>
      <c r="K9">
        <v>0</v>
      </c>
      <c r="L9">
        <v>0</v>
      </c>
      <c r="M9">
        <f>SUM(K9:L9)</f>
        <v>0</v>
      </c>
    </row>
    <row r="10" spans="2:16" x14ac:dyDescent="0.3">
      <c r="B10" t="s">
        <v>12</v>
      </c>
      <c r="C10">
        <v>0</v>
      </c>
      <c r="D10">
        <v>0</v>
      </c>
      <c r="E10">
        <v>0</v>
      </c>
      <c r="F10">
        <v>0</v>
      </c>
      <c r="G10">
        <v>0</v>
      </c>
      <c r="H10">
        <f t="shared" ref="H10:H16" si="0">SUM(F10:G10)</f>
        <v>0</v>
      </c>
      <c r="I10">
        <v>0</v>
      </c>
      <c r="J10">
        <v>0</v>
      </c>
      <c r="K10">
        <v>0</v>
      </c>
      <c r="L10">
        <v>0</v>
      </c>
      <c r="M10">
        <f t="shared" ref="M10:M16" si="1">SUM(K10:L10)</f>
        <v>0</v>
      </c>
    </row>
    <row r="11" spans="2:16" x14ac:dyDescent="0.3"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f t="shared" si="0"/>
        <v>0</v>
      </c>
      <c r="I11">
        <v>0</v>
      </c>
      <c r="J11">
        <v>0</v>
      </c>
      <c r="K11">
        <v>0</v>
      </c>
      <c r="L11">
        <v>0</v>
      </c>
      <c r="M11">
        <f t="shared" si="1"/>
        <v>0</v>
      </c>
    </row>
    <row r="12" spans="2:16" x14ac:dyDescent="0.3">
      <c r="B12" t="s">
        <v>13</v>
      </c>
      <c r="C12">
        <v>0</v>
      </c>
      <c r="D12">
        <v>0</v>
      </c>
      <c r="E12">
        <v>0</v>
      </c>
      <c r="F12">
        <v>0</v>
      </c>
      <c r="G12">
        <v>0</v>
      </c>
      <c r="H12">
        <f t="shared" si="0"/>
        <v>0</v>
      </c>
      <c r="I12">
        <v>0</v>
      </c>
      <c r="J12">
        <v>0</v>
      </c>
      <c r="K12">
        <v>0</v>
      </c>
      <c r="L12">
        <v>0</v>
      </c>
      <c r="M12">
        <f t="shared" si="1"/>
        <v>0</v>
      </c>
      <c r="P12" t="s">
        <v>128</v>
      </c>
    </row>
    <row r="13" spans="2:16" x14ac:dyDescent="0.3">
      <c r="B13" t="s">
        <v>19</v>
      </c>
      <c r="C13">
        <v>0</v>
      </c>
      <c r="D13">
        <v>0</v>
      </c>
      <c r="E13">
        <v>0</v>
      </c>
      <c r="F13">
        <v>0</v>
      </c>
      <c r="G13">
        <v>0</v>
      </c>
      <c r="H13">
        <f t="shared" si="0"/>
        <v>0</v>
      </c>
      <c r="I13">
        <v>0</v>
      </c>
      <c r="J13">
        <v>0</v>
      </c>
      <c r="K13">
        <v>0</v>
      </c>
      <c r="L13">
        <v>0</v>
      </c>
      <c r="M13">
        <f t="shared" si="1"/>
        <v>0</v>
      </c>
      <c r="N13" t="s">
        <v>128</v>
      </c>
      <c r="O13" t="s">
        <v>128</v>
      </c>
    </row>
    <row r="14" spans="2:16" x14ac:dyDescent="0.3"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f t="shared" si="0"/>
        <v>0</v>
      </c>
      <c r="I14">
        <v>0</v>
      </c>
      <c r="J14">
        <v>0</v>
      </c>
      <c r="K14">
        <v>0</v>
      </c>
      <c r="L14">
        <v>0</v>
      </c>
      <c r="M14">
        <f t="shared" si="1"/>
        <v>0</v>
      </c>
      <c r="O14" t="s">
        <v>128</v>
      </c>
      <c r="P14" t="s">
        <v>128</v>
      </c>
    </row>
    <row r="15" spans="2:16" x14ac:dyDescent="0.3"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f t="shared" si="0"/>
        <v>0</v>
      </c>
      <c r="I15">
        <v>0</v>
      </c>
      <c r="J15">
        <v>0</v>
      </c>
      <c r="K15">
        <v>0</v>
      </c>
      <c r="L15">
        <v>0</v>
      </c>
      <c r="M15">
        <f t="shared" si="1"/>
        <v>0</v>
      </c>
      <c r="N15" t="s">
        <v>128</v>
      </c>
      <c r="O15" t="s">
        <v>128</v>
      </c>
    </row>
    <row r="16" spans="2:16" x14ac:dyDescent="0.3">
      <c r="B16" t="s">
        <v>16</v>
      </c>
      <c r="C16">
        <v>0</v>
      </c>
      <c r="D16">
        <v>0</v>
      </c>
      <c r="E16">
        <v>0</v>
      </c>
      <c r="F16">
        <v>0</v>
      </c>
      <c r="G16">
        <v>0</v>
      </c>
      <c r="H16">
        <f t="shared" si="0"/>
        <v>0</v>
      </c>
      <c r="I16">
        <v>0</v>
      </c>
      <c r="J16">
        <v>0</v>
      </c>
      <c r="K16">
        <v>0</v>
      </c>
      <c r="L16">
        <v>0</v>
      </c>
      <c r="M16">
        <f t="shared" si="1"/>
        <v>0</v>
      </c>
    </row>
    <row r="17" spans="2:15" x14ac:dyDescent="0.3">
      <c r="B17" t="s">
        <v>10</v>
      </c>
      <c r="C17">
        <f t="shared" ref="C17:H17" si="2">+C9+C10+C11+C12+C13+C14+C15+C16</f>
        <v>0</v>
      </c>
      <c r="D17">
        <f t="shared" si="2"/>
        <v>0</v>
      </c>
      <c r="E17">
        <f t="shared" si="2"/>
        <v>0</v>
      </c>
      <c r="F17">
        <f t="shared" si="2"/>
        <v>0</v>
      </c>
      <c r="G17">
        <f t="shared" si="2"/>
        <v>0</v>
      </c>
      <c r="H17">
        <f t="shared" si="2"/>
        <v>0</v>
      </c>
      <c r="I17">
        <f>SUM(I9:I16)</f>
        <v>0</v>
      </c>
      <c r="J17">
        <f>+J9+J10+J11+J12+J13+J14+J15+J16</f>
        <v>0</v>
      </c>
      <c r="K17">
        <f>+K9+K10+K11+K12+K13+K14+K15+K16</f>
        <v>0</v>
      </c>
      <c r="L17">
        <f>+L9+L10+L11+L12+L13+L14+L15+L16</f>
        <v>0</v>
      </c>
      <c r="M17">
        <f>+M9+M10+M11+M12+M13+M14+M15+M16</f>
        <v>0</v>
      </c>
      <c r="O17" t="s">
        <v>128</v>
      </c>
    </row>
    <row r="18" spans="2:15" x14ac:dyDescent="0.3">
      <c r="K18"/>
    </row>
    <row r="19" spans="2:15" x14ac:dyDescent="0.3">
      <c r="K19"/>
      <c r="N19" t="s">
        <v>128</v>
      </c>
    </row>
    <row r="20" spans="2:15" x14ac:dyDescent="0.3">
      <c r="B20" t="s">
        <v>137</v>
      </c>
      <c r="E20" t="s">
        <v>130</v>
      </c>
      <c r="I20" t="s">
        <v>138</v>
      </c>
      <c r="K20" t="s">
        <v>130</v>
      </c>
    </row>
    <row r="21" spans="2:15" x14ac:dyDescent="0.3">
      <c r="B21" t="s">
        <v>4</v>
      </c>
      <c r="C21" t="s">
        <v>135</v>
      </c>
      <c r="D21" t="s">
        <v>136</v>
      </c>
      <c r="E21" t="s">
        <v>8</v>
      </c>
      <c r="F21" t="s">
        <v>9</v>
      </c>
      <c r="G21" t="s">
        <v>10</v>
      </c>
      <c r="I21" t="s">
        <v>135</v>
      </c>
      <c r="J21" t="s">
        <v>136</v>
      </c>
      <c r="K21" t="s">
        <v>8</v>
      </c>
      <c r="L21" t="s">
        <v>9</v>
      </c>
      <c r="M21" t="s">
        <v>10</v>
      </c>
      <c r="O21" t="s">
        <v>128</v>
      </c>
    </row>
    <row r="22" spans="2:15" x14ac:dyDescent="0.3">
      <c r="B22" t="s">
        <v>15</v>
      </c>
      <c r="C22">
        <v>0</v>
      </c>
      <c r="D22">
        <v>0</v>
      </c>
      <c r="E22">
        <v>0</v>
      </c>
      <c r="F22">
        <v>0</v>
      </c>
      <c r="G22">
        <f>SUM(E22:F22)</f>
        <v>0</v>
      </c>
      <c r="I22">
        <v>27</v>
      </c>
      <c r="J22">
        <v>1195</v>
      </c>
      <c r="K22">
        <v>23</v>
      </c>
      <c r="L22">
        <v>4</v>
      </c>
      <c r="M22">
        <f>SUM(K22:L22)</f>
        <v>27</v>
      </c>
    </row>
    <row r="23" spans="2:15" x14ac:dyDescent="0.3">
      <c r="B23" t="s">
        <v>12</v>
      </c>
      <c r="C23">
        <v>0</v>
      </c>
      <c r="D23">
        <v>0</v>
      </c>
      <c r="E23">
        <v>0</v>
      </c>
      <c r="F23">
        <v>0</v>
      </c>
      <c r="G23">
        <f t="shared" ref="G23:G29" si="3">SUM(E23:F23)</f>
        <v>0</v>
      </c>
      <c r="I23">
        <v>87</v>
      </c>
      <c r="J23">
        <v>1207</v>
      </c>
      <c r="K23">
        <v>84</v>
      </c>
      <c r="L23">
        <v>3</v>
      </c>
      <c r="M23">
        <f>SUM(K23:L23)</f>
        <v>87</v>
      </c>
      <c r="O23" t="s">
        <v>128</v>
      </c>
    </row>
    <row r="24" spans="2:15" x14ac:dyDescent="0.3">
      <c r="B24" t="s">
        <v>14</v>
      </c>
      <c r="C24">
        <v>0</v>
      </c>
      <c r="D24">
        <v>0</v>
      </c>
      <c r="E24">
        <v>0</v>
      </c>
      <c r="F24">
        <v>0</v>
      </c>
      <c r="G24">
        <f t="shared" si="3"/>
        <v>0</v>
      </c>
      <c r="I24">
        <v>134</v>
      </c>
      <c r="J24">
        <v>4160</v>
      </c>
      <c r="K24">
        <v>119</v>
      </c>
      <c r="L24">
        <v>15</v>
      </c>
      <c r="M24">
        <f t="shared" ref="M24:M29" si="4">SUM(K24:L24)</f>
        <v>134</v>
      </c>
      <c r="O24" t="s">
        <v>128</v>
      </c>
    </row>
    <row r="25" spans="2:15" x14ac:dyDescent="0.3">
      <c r="B25" t="s">
        <v>13</v>
      </c>
      <c r="C25">
        <v>0</v>
      </c>
      <c r="D25">
        <v>0</v>
      </c>
      <c r="E25">
        <v>0</v>
      </c>
      <c r="F25">
        <v>0</v>
      </c>
      <c r="G25">
        <f t="shared" si="3"/>
        <v>0</v>
      </c>
      <c r="I25">
        <v>35</v>
      </c>
      <c r="J25">
        <v>1146</v>
      </c>
      <c r="K25">
        <v>35</v>
      </c>
      <c r="L25">
        <v>0</v>
      </c>
      <c r="M25">
        <f t="shared" si="4"/>
        <v>35</v>
      </c>
      <c r="N25" t="s">
        <v>128</v>
      </c>
    </row>
    <row r="26" spans="2:15" x14ac:dyDescent="0.3">
      <c r="B26" t="s">
        <v>19</v>
      </c>
      <c r="C26">
        <v>1</v>
      </c>
      <c r="D26">
        <v>8</v>
      </c>
      <c r="E26">
        <v>1</v>
      </c>
      <c r="F26">
        <v>0</v>
      </c>
      <c r="G26">
        <f t="shared" si="3"/>
        <v>1</v>
      </c>
      <c r="I26">
        <v>26</v>
      </c>
      <c r="J26">
        <v>665</v>
      </c>
      <c r="K26">
        <v>19</v>
      </c>
      <c r="L26">
        <v>7</v>
      </c>
      <c r="M26">
        <f t="shared" si="4"/>
        <v>26</v>
      </c>
      <c r="O26" t="s">
        <v>128</v>
      </c>
    </row>
    <row r="27" spans="2:15" x14ac:dyDescent="0.3">
      <c r="B27" t="s">
        <v>17</v>
      </c>
      <c r="C27">
        <v>0</v>
      </c>
      <c r="D27">
        <v>0</v>
      </c>
      <c r="E27">
        <v>0</v>
      </c>
      <c r="F27">
        <v>0</v>
      </c>
      <c r="G27">
        <f t="shared" si="3"/>
        <v>0</v>
      </c>
      <c r="I27">
        <v>32</v>
      </c>
      <c r="J27">
        <v>415</v>
      </c>
      <c r="K27">
        <v>30</v>
      </c>
      <c r="L27">
        <v>2</v>
      </c>
      <c r="M27">
        <f t="shared" si="4"/>
        <v>32</v>
      </c>
      <c r="O27" t="s">
        <v>128</v>
      </c>
    </row>
    <row r="28" spans="2:15" x14ac:dyDescent="0.3">
      <c r="B28" t="s">
        <v>18</v>
      </c>
      <c r="C28">
        <v>0</v>
      </c>
      <c r="D28">
        <v>0</v>
      </c>
      <c r="E28">
        <v>0</v>
      </c>
      <c r="F28">
        <v>0</v>
      </c>
      <c r="G28">
        <f t="shared" si="3"/>
        <v>0</v>
      </c>
      <c r="I28">
        <v>91</v>
      </c>
      <c r="J28">
        <v>2594</v>
      </c>
      <c r="K28">
        <v>77</v>
      </c>
      <c r="L28">
        <v>14</v>
      </c>
      <c r="M28">
        <f t="shared" si="4"/>
        <v>91</v>
      </c>
      <c r="N28" t="s">
        <v>128</v>
      </c>
    </row>
    <row r="29" spans="2:15" x14ac:dyDescent="0.3">
      <c r="B29" t="s">
        <v>16</v>
      </c>
      <c r="C29">
        <v>0</v>
      </c>
      <c r="D29">
        <v>0</v>
      </c>
      <c r="E29">
        <v>0</v>
      </c>
      <c r="F29">
        <v>0</v>
      </c>
      <c r="G29">
        <f t="shared" si="3"/>
        <v>0</v>
      </c>
      <c r="I29">
        <v>0</v>
      </c>
      <c r="J29">
        <v>0</v>
      </c>
      <c r="K29">
        <v>0</v>
      </c>
      <c r="L29">
        <v>0</v>
      </c>
      <c r="M29">
        <f t="shared" si="4"/>
        <v>0</v>
      </c>
    </row>
    <row r="30" spans="2:15" x14ac:dyDescent="0.3">
      <c r="B30" t="s">
        <v>10</v>
      </c>
      <c r="C30">
        <f t="shared" ref="C30:L30" si="5">+C22+C23+C24+C25+C26+C27+C28+C29</f>
        <v>1</v>
      </c>
      <c r="D30">
        <f t="shared" si="5"/>
        <v>8</v>
      </c>
      <c r="E30">
        <f t="shared" si="5"/>
        <v>1</v>
      </c>
      <c r="F30">
        <v>0</v>
      </c>
      <c r="G30">
        <f t="shared" si="5"/>
        <v>1</v>
      </c>
      <c r="I30">
        <f t="shared" si="5"/>
        <v>432</v>
      </c>
      <c r="J30">
        <f t="shared" si="5"/>
        <v>11382</v>
      </c>
      <c r="K30">
        <f t="shared" si="5"/>
        <v>387</v>
      </c>
      <c r="L30">
        <f t="shared" si="5"/>
        <v>45</v>
      </c>
      <c r="M30">
        <f>SUM(M22:M29)</f>
        <v>432</v>
      </c>
    </row>
    <row r="31" spans="2:15" x14ac:dyDescent="0.3">
      <c r="K31"/>
    </row>
    <row r="32" spans="2:15" x14ac:dyDescent="0.3">
      <c r="B32" s="6"/>
      <c r="C32" s="6"/>
      <c r="D32" s="7"/>
      <c r="E32" s="6" t="s">
        <v>128</v>
      </c>
      <c r="F32" s="6"/>
      <c r="G32" s="6"/>
      <c r="H32" s="4" t="s">
        <v>128</v>
      </c>
      <c r="I32" s="4"/>
      <c r="J32" s="4"/>
      <c r="K32" s="5"/>
      <c r="L32" s="4"/>
      <c r="M32" s="4"/>
    </row>
    <row r="33" spans="2:13" ht="15.6" x14ac:dyDescent="0.3">
      <c r="B33" s="1"/>
      <c r="C33" s="1"/>
      <c r="D33" s="5" t="s">
        <v>128</v>
      </c>
      <c r="E33" s="1"/>
      <c r="F33" s="1" t="s">
        <v>128</v>
      </c>
      <c r="G33" s="1" t="s">
        <v>128</v>
      </c>
      <c r="H33" s="1"/>
      <c r="I33" s="1" t="s">
        <v>128</v>
      </c>
      <c r="J33" s="1"/>
      <c r="K33" s="8"/>
      <c r="L33" s="1"/>
      <c r="M33" s="1"/>
    </row>
    <row r="34" spans="2:13" ht="15.6" x14ac:dyDescent="0.3">
      <c r="E34" s="8"/>
    </row>
    <row r="35" spans="2:13" ht="15.6" x14ac:dyDescent="0.3">
      <c r="E35" s="8"/>
    </row>
    <row r="36" spans="2:13" ht="15.6" x14ac:dyDescent="0.3">
      <c r="E36" s="8"/>
    </row>
    <row r="37" spans="2:13" ht="15.6" x14ac:dyDescent="0.3">
      <c r="E37" s="8"/>
    </row>
    <row r="38" spans="2:13" ht="15.6" x14ac:dyDescent="0.3">
      <c r="E38" s="8"/>
    </row>
    <row r="39" spans="2:13" ht="15.6" x14ac:dyDescent="0.3">
      <c r="E39" s="8"/>
    </row>
    <row r="40" spans="2:13" ht="15.6" x14ac:dyDescent="0.3">
      <c r="E40" s="8"/>
    </row>
    <row r="41" spans="2:13" ht="15.6" x14ac:dyDescent="0.3">
      <c r="E41" s="8"/>
    </row>
    <row r="42" spans="2:13" ht="15.6" x14ac:dyDescent="0.3">
      <c r="E42" s="8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A9FD-1A4B-4D74-AAFE-C8102460CF1C}">
  <dimension ref="B4:N51"/>
  <sheetViews>
    <sheetView zoomScaleNormal="100" workbookViewId="0">
      <selection activeCell="B4" sqref="B4"/>
    </sheetView>
  </sheetViews>
  <sheetFormatPr baseColWidth="10" defaultColWidth="8.88671875" defaultRowHeight="14.4" x14ac:dyDescent="0.3"/>
  <cols>
    <col min="2" max="2" width="20.109375" customWidth="1"/>
    <col min="3" max="3" width="16.33203125" customWidth="1"/>
    <col min="4" max="4" width="16.109375" customWidth="1"/>
    <col min="5" max="5" width="14.44140625" customWidth="1"/>
    <col min="6" max="6" width="13.21875" customWidth="1"/>
    <col min="7" max="7" width="12.88671875" customWidth="1"/>
    <col min="8" max="8" width="14.21875" customWidth="1"/>
    <col min="9" max="9" width="12" customWidth="1"/>
    <col min="10" max="10" width="9.5546875" customWidth="1"/>
    <col min="11" max="11" width="9.88671875" bestFit="1" customWidth="1"/>
    <col min="12" max="12" width="12.21875" customWidth="1"/>
    <col min="13" max="13" width="11.77734375" customWidth="1"/>
    <col min="14" max="14" width="13.44140625" customWidth="1"/>
  </cols>
  <sheetData>
    <row r="4" spans="2:9" x14ac:dyDescent="0.3">
      <c r="B4" t="s">
        <v>94</v>
      </c>
    </row>
    <row r="5" spans="2:9" x14ac:dyDescent="0.3">
      <c r="B5" t="s">
        <v>0</v>
      </c>
    </row>
    <row r="6" spans="2:9" x14ac:dyDescent="0.3">
      <c r="B6" t="s">
        <v>1</v>
      </c>
    </row>
    <row r="7" spans="2:9" x14ac:dyDescent="0.3">
      <c r="B7" t="s">
        <v>2</v>
      </c>
    </row>
    <row r="9" spans="2:9" x14ac:dyDescent="0.3">
      <c r="B9" t="s">
        <v>3</v>
      </c>
    </row>
    <row r="10" spans="2:9" x14ac:dyDescent="0.3">
      <c r="C10" t="s">
        <v>4</v>
      </c>
      <c r="D10" t="s">
        <v>5</v>
      </c>
      <c r="E10" t="s">
        <v>6</v>
      </c>
      <c r="F10" t="s">
        <v>7</v>
      </c>
      <c r="G10" t="s">
        <v>8</v>
      </c>
      <c r="H10" t="s">
        <v>9</v>
      </c>
      <c r="I10" t="s">
        <v>10</v>
      </c>
    </row>
    <row r="11" spans="2:9" x14ac:dyDescent="0.3">
      <c r="B11">
        <v>1</v>
      </c>
      <c r="C11" t="s">
        <v>11</v>
      </c>
      <c r="D11">
        <v>4</v>
      </c>
      <c r="E11">
        <v>0</v>
      </c>
      <c r="G11">
        <v>4</v>
      </c>
      <c r="I11">
        <f t="shared" ref="I11:I13" si="0">+G11+H11</f>
        <v>4</v>
      </c>
    </row>
    <row r="12" spans="2:9" x14ac:dyDescent="0.3">
      <c r="B12">
        <v>2</v>
      </c>
      <c r="C12" t="s">
        <v>12</v>
      </c>
      <c r="E12">
        <v>0</v>
      </c>
      <c r="F12">
        <v>0</v>
      </c>
      <c r="I12">
        <f t="shared" si="0"/>
        <v>0</v>
      </c>
    </row>
    <row r="13" spans="2:9" x14ac:dyDescent="0.3">
      <c r="B13">
        <v>3</v>
      </c>
      <c r="C13" t="s">
        <v>13</v>
      </c>
      <c r="E13">
        <v>0</v>
      </c>
      <c r="F13">
        <v>0</v>
      </c>
      <c r="I13">
        <f t="shared" si="0"/>
        <v>0</v>
      </c>
    </row>
    <row r="14" spans="2:9" x14ac:dyDescent="0.3">
      <c r="B14">
        <v>4</v>
      </c>
      <c r="C14" t="s">
        <v>14</v>
      </c>
      <c r="D14">
        <v>8</v>
      </c>
      <c r="E14">
        <v>0</v>
      </c>
      <c r="F14">
        <v>1</v>
      </c>
      <c r="G14">
        <v>9</v>
      </c>
      <c r="I14">
        <f>+G14+H14</f>
        <v>9</v>
      </c>
    </row>
    <row r="15" spans="2:9" ht="16.2" customHeight="1" x14ac:dyDescent="0.3">
      <c r="B15">
        <v>5</v>
      </c>
      <c r="C15" t="s">
        <v>15</v>
      </c>
      <c r="D15">
        <v>1</v>
      </c>
      <c r="E15">
        <v>0</v>
      </c>
      <c r="F15">
        <v>0</v>
      </c>
      <c r="G15">
        <v>1</v>
      </c>
      <c r="I15">
        <f t="shared" ref="I15:I18" si="1">+G15+H15</f>
        <v>1</v>
      </c>
    </row>
    <row r="16" spans="2:9" ht="15" customHeight="1" x14ac:dyDescent="0.3">
      <c r="B16">
        <v>6</v>
      </c>
      <c r="C16" t="s">
        <v>16</v>
      </c>
      <c r="D16">
        <v>23</v>
      </c>
      <c r="E16">
        <v>0</v>
      </c>
      <c r="F16">
        <v>0</v>
      </c>
      <c r="G16">
        <v>19</v>
      </c>
      <c r="H16">
        <v>4</v>
      </c>
      <c r="I16">
        <f t="shared" si="1"/>
        <v>23</v>
      </c>
    </row>
    <row r="17" spans="2:14" ht="15" customHeight="1" x14ac:dyDescent="0.3">
      <c r="B17">
        <v>7</v>
      </c>
      <c r="C17" t="s">
        <v>17</v>
      </c>
      <c r="E17">
        <v>0</v>
      </c>
      <c r="F17">
        <v>0</v>
      </c>
      <c r="I17">
        <f t="shared" si="1"/>
        <v>0</v>
      </c>
    </row>
    <row r="18" spans="2:14" ht="13.2" customHeight="1" x14ac:dyDescent="0.3">
      <c r="B18">
        <v>8</v>
      </c>
      <c r="C18" t="s">
        <v>18</v>
      </c>
      <c r="D18">
        <v>58</v>
      </c>
      <c r="E18">
        <v>0</v>
      </c>
      <c r="F18">
        <v>0</v>
      </c>
      <c r="G18">
        <v>53</v>
      </c>
      <c r="H18">
        <v>5</v>
      </c>
      <c r="I18">
        <f t="shared" si="1"/>
        <v>58</v>
      </c>
    </row>
    <row r="19" spans="2:14" ht="16.2" customHeight="1" x14ac:dyDescent="0.3">
      <c r="B19" t="s">
        <v>10</v>
      </c>
      <c r="D19">
        <f>+D11+D12+D13+D14+D15+D16+D17+D18</f>
        <v>94</v>
      </c>
      <c r="E19">
        <f>SUM(E11:E18)</f>
        <v>0</v>
      </c>
      <c r="F19">
        <f>SUM(F11:F18)</f>
        <v>1</v>
      </c>
      <c r="G19">
        <f t="shared" ref="G19:I19" si="2">+G11+G12+G13+G14+G15+G16+G17+G18</f>
        <v>86</v>
      </c>
      <c r="H19">
        <f t="shared" si="2"/>
        <v>9</v>
      </c>
      <c r="I19">
        <f t="shared" si="2"/>
        <v>95</v>
      </c>
    </row>
    <row r="20" spans="2:14" ht="16.2" customHeight="1" x14ac:dyDescent="0.3"/>
    <row r="21" spans="2:14" ht="16.2" customHeight="1" x14ac:dyDescent="0.3"/>
    <row r="22" spans="2:14" ht="28.8" customHeight="1" x14ac:dyDescent="0.3">
      <c r="B22" t="s">
        <v>21</v>
      </c>
    </row>
    <row r="23" spans="2:14" ht="45.6" customHeight="1" x14ac:dyDescent="0.3">
      <c r="B23" t="s">
        <v>22</v>
      </c>
      <c r="C23" t="s">
        <v>23</v>
      </c>
      <c r="F23" t="s">
        <v>24</v>
      </c>
      <c r="I23" t="s">
        <v>25</v>
      </c>
    </row>
    <row r="24" spans="2:14" ht="32.4" customHeight="1" x14ac:dyDescent="0.3">
      <c r="C24" t="s">
        <v>26</v>
      </c>
      <c r="D24" t="s">
        <v>27</v>
      </c>
      <c r="E24" t="s">
        <v>20</v>
      </c>
      <c r="F24" t="s">
        <v>26</v>
      </c>
      <c r="G24" t="s">
        <v>27</v>
      </c>
      <c r="H24" t="s">
        <v>20</v>
      </c>
      <c r="I24" t="s">
        <v>28</v>
      </c>
      <c r="J24" t="s">
        <v>29</v>
      </c>
      <c r="K24" t="s">
        <v>30</v>
      </c>
      <c r="L24" t="s">
        <v>31</v>
      </c>
      <c r="M24" t="s">
        <v>32</v>
      </c>
      <c r="N24" t="s">
        <v>10</v>
      </c>
    </row>
    <row r="25" spans="2:14" x14ac:dyDescent="0.3">
      <c r="B25" t="s">
        <v>19</v>
      </c>
      <c r="C25">
        <v>48017</v>
      </c>
      <c r="D25">
        <v>35903</v>
      </c>
      <c r="E25">
        <f>C25+D25</f>
        <v>83920</v>
      </c>
      <c r="F25">
        <v>21607.65</v>
      </c>
      <c r="G25">
        <v>54965.35</v>
      </c>
      <c r="H25">
        <f t="shared" ref="H25:H34" si="3">SUM(F25:G25)</f>
        <v>76573</v>
      </c>
      <c r="I25">
        <v>0</v>
      </c>
      <c r="J25">
        <v>0</v>
      </c>
      <c r="K25">
        <v>579</v>
      </c>
      <c r="L25">
        <v>2381.5</v>
      </c>
      <c r="M25">
        <v>46686</v>
      </c>
      <c r="N25">
        <f>I25+J25+K25+L25+M25</f>
        <v>49646.5</v>
      </c>
    </row>
    <row r="26" spans="2:14" x14ac:dyDescent="0.3">
      <c r="B26" t="s">
        <v>12</v>
      </c>
      <c r="C26">
        <v>304</v>
      </c>
      <c r="D26">
        <v>38198</v>
      </c>
      <c r="E26">
        <f t="shared" ref="E26:E35" si="4">C26+D26</f>
        <v>38502</v>
      </c>
      <c r="F26">
        <v>200</v>
      </c>
      <c r="G26">
        <v>48439.99</v>
      </c>
      <c r="H26">
        <f t="shared" si="3"/>
        <v>48639.99</v>
      </c>
      <c r="I26">
        <v>0</v>
      </c>
      <c r="J26">
        <v>0</v>
      </c>
      <c r="K26">
        <v>1182.43</v>
      </c>
      <c r="L26">
        <v>2909.57</v>
      </c>
      <c r="M26">
        <v>7303.07</v>
      </c>
      <c r="N26">
        <f t="shared" ref="N26:N34" si="5">I26+J26+K26+L26+M26</f>
        <v>11395.07</v>
      </c>
    </row>
    <row r="27" spans="2:14" x14ac:dyDescent="0.3">
      <c r="B27" t="s">
        <v>13</v>
      </c>
      <c r="C27">
        <v>1927</v>
      </c>
      <c r="D27">
        <v>6711</v>
      </c>
      <c r="E27">
        <f t="shared" si="4"/>
        <v>8638</v>
      </c>
      <c r="F27">
        <v>762.8</v>
      </c>
      <c r="G27">
        <v>6579.5</v>
      </c>
      <c r="H27">
        <f t="shared" si="3"/>
        <v>7342.3</v>
      </c>
      <c r="I27">
        <v>0</v>
      </c>
      <c r="J27">
        <v>0</v>
      </c>
      <c r="K27">
        <v>709.87</v>
      </c>
      <c r="L27">
        <v>1656.23</v>
      </c>
      <c r="M27">
        <v>1589.64</v>
      </c>
      <c r="N27">
        <f t="shared" si="5"/>
        <v>3955.74</v>
      </c>
    </row>
    <row r="28" spans="2:14" ht="16.2" customHeight="1" x14ac:dyDescent="0.3">
      <c r="B28" t="s">
        <v>33</v>
      </c>
      <c r="C28">
        <v>6150</v>
      </c>
      <c r="D28">
        <v>0</v>
      </c>
      <c r="E28">
        <f t="shared" si="4"/>
        <v>6150</v>
      </c>
      <c r="F28">
        <v>4503</v>
      </c>
      <c r="G28">
        <v>0</v>
      </c>
      <c r="H28">
        <f t="shared" si="3"/>
        <v>4503</v>
      </c>
      <c r="I28">
        <v>0</v>
      </c>
      <c r="J28">
        <v>0</v>
      </c>
      <c r="L28">
        <v>0</v>
      </c>
      <c r="N28">
        <f t="shared" si="5"/>
        <v>0</v>
      </c>
    </row>
    <row r="29" spans="2:14" x14ac:dyDescent="0.3">
      <c r="B29" t="s">
        <v>14</v>
      </c>
      <c r="C29">
        <v>11253</v>
      </c>
      <c r="D29">
        <v>28336</v>
      </c>
      <c r="E29">
        <f t="shared" si="4"/>
        <v>39589</v>
      </c>
      <c r="F29">
        <v>3150.84</v>
      </c>
      <c r="G29">
        <v>22385.439999999999</v>
      </c>
      <c r="H29">
        <f t="shared" si="3"/>
        <v>25536.28</v>
      </c>
      <c r="I29">
        <v>0</v>
      </c>
      <c r="J29">
        <v>0</v>
      </c>
      <c r="K29">
        <v>3689.32</v>
      </c>
      <c r="L29">
        <v>8932.98</v>
      </c>
      <c r="M29">
        <v>9723.2199999999993</v>
      </c>
      <c r="N29">
        <f t="shared" si="5"/>
        <v>22345.519999999997</v>
      </c>
    </row>
    <row r="30" spans="2:14" x14ac:dyDescent="0.3">
      <c r="B30" t="s">
        <v>15</v>
      </c>
      <c r="C30">
        <v>22380</v>
      </c>
      <c r="D30">
        <v>57678</v>
      </c>
      <c r="E30">
        <f t="shared" si="4"/>
        <v>80058</v>
      </c>
      <c r="F30">
        <v>15265.92</v>
      </c>
      <c r="G30">
        <v>73625.47</v>
      </c>
      <c r="H30">
        <f t="shared" si="3"/>
        <v>88891.39</v>
      </c>
      <c r="I30">
        <v>0</v>
      </c>
      <c r="J30">
        <v>0</v>
      </c>
      <c r="K30">
        <v>12088.92</v>
      </c>
      <c r="L30">
        <v>21470.43</v>
      </c>
      <c r="M30">
        <v>6650.7</v>
      </c>
      <c r="N30">
        <f t="shared" si="5"/>
        <v>40210.049999999996</v>
      </c>
    </row>
    <row r="31" spans="2:14" x14ac:dyDescent="0.3">
      <c r="B31" t="s">
        <v>16</v>
      </c>
      <c r="C31">
        <v>23400</v>
      </c>
      <c r="D31">
        <v>202628</v>
      </c>
      <c r="E31">
        <f t="shared" si="4"/>
        <v>226028</v>
      </c>
      <c r="F31">
        <v>11700</v>
      </c>
      <c r="G31">
        <v>167685.24</v>
      </c>
      <c r="H31">
        <f t="shared" si="3"/>
        <v>179385.24</v>
      </c>
      <c r="I31">
        <v>0</v>
      </c>
      <c r="J31">
        <v>0</v>
      </c>
      <c r="K31">
        <v>20765</v>
      </c>
      <c r="L31">
        <v>53840.36</v>
      </c>
      <c r="M31">
        <v>57941</v>
      </c>
      <c r="N31">
        <f t="shared" si="5"/>
        <v>132546.35999999999</v>
      </c>
    </row>
    <row r="32" spans="2:14" x14ac:dyDescent="0.3">
      <c r="B32" t="s">
        <v>17</v>
      </c>
      <c r="C32">
        <v>35572</v>
      </c>
      <c r="D32">
        <v>15003</v>
      </c>
      <c r="E32">
        <f t="shared" si="4"/>
        <v>50575</v>
      </c>
      <c r="F32">
        <v>14228.8</v>
      </c>
      <c r="G32">
        <v>12385.17</v>
      </c>
      <c r="H32">
        <f t="shared" si="3"/>
        <v>26613.97</v>
      </c>
      <c r="I32">
        <v>0</v>
      </c>
      <c r="K32">
        <v>1246</v>
      </c>
      <c r="L32">
        <v>3561.5</v>
      </c>
      <c r="M32">
        <v>3338</v>
      </c>
      <c r="N32">
        <f t="shared" si="5"/>
        <v>8145.5</v>
      </c>
    </row>
    <row r="33" spans="2:14" ht="16.2" customHeight="1" x14ac:dyDescent="0.3">
      <c r="B33" t="s">
        <v>34</v>
      </c>
      <c r="C33">
        <v>32450</v>
      </c>
      <c r="D33">
        <v>0</v>
      </c>
      <c r="E33">
        <f t="shared" si="4"/>
        <v>32450</v>
      </c>
      <c r="F33">
        <v>44180</v>
      </c>
      <c r="G33">
        <v>0</v>
      </c>
      <c r="H33">
        <f t="shared" si="3"/>
        <v>44180</v>
      </c>
      <c r="I33">
        <v>0</v>
      </c>
      <c r="J33">
        <v>0</v>
      </c>
      <c r="L33">
        <v>0</v>
      </c>
      <c r="M33">
        <v>1217</v>
      </c>
      <c r="N33">
        <f t="shared" si="5"/>
        <v>1217</v>
      </c>
    </row>
    <row r="34" spans="2:14" x14ac:dyDescent="0.3">
      <c r="B34" t="s">
        <v>18</v>
      </c>
      <c r="C34">
        <v>25000</v>
      </c>
      <c r="D34">
        <v>133555</v>
      </c>
      <c r="E34">
        <f t="shared" si="4"/>
        <v>158555</v>
      </c>
      <c r="F34">
        <v>11250</v>
      </c>
      <c r="G34">
        <v>91810.75</v>
      </c>
      <c r="H34">
        <f t="shared" si="3"/>
        <v>103060.75</v>
      </c>
      <c r="I34">
        <v>0</v>
      </c>
      <c r="J34">
        <v>0</v>
      </c>
      <c r="K34">
        <v>1772.09</v>
      </c>
      <c r="L34">
        <v>22215.35</v>
      </c>
      <c r="M34">
        <v>37352.11</v>
      </c>
      <c r="N34">
        <f t="shared" si="5"/>
        <v>61339.55</v>
      </c>
    </row>
    <row r="35" spans="2:14" x14ac:dyDescent="0.3">
      <c r="B35" t="s">
        <v>10</v>
      </c>
      <c r="C35">
        <f>SUM(C25:C34)</f>
        <v>206453</v>
      </c>
      <c r="D35">
        <f>SUM(D25:D34)</f>
        <v>518012</v>
      </c>
      <c r="E35">
        <f t="shared" si="4"/>
        <v>724465</v>
      </c>
      <c r="F35">
        <f t="shared" ref="F35:K35" si="6">SUM(F25:F34)</f>
        <v>126849.01</v>
      </c>
      <c r="G35">
        <f t="shared" si="6"/>
        <v>477876.91</v>
      </c>
      <c r="H35">
        <f t="shared" si="6"/>
        <v>604725.91999999993</v>
      </c>
      <c r="I35">
        <f t="shared" si="6"/>
        <v>0</v>
      </c>
      <c r="J35">
        <f t="shared" si="6"/>
        <v>0</v>
      </c>
      <c r="K35">
        <f t="shared" si="6"/>
        <v>42032.63</v>
      </c>
      <c r="L35">
        <f>SUM(L25:L34)</f>
        <v>116967.92000000001</v>
      </c>
      <c r="M35">
        <f>SUM(M25:M34)</f>
        <v>171800.74</v>
      </c>
      <c r="N35">
        <f>SUM(N25:N34)</f>
        <v>330801.28999999998</v>
      </c>
    </row>
    <row r="36" spans="2:14" x14ac:dyDescent="0.3">
      <c r="B36" t="s">
        <v>35</v>
      </c>
    </row>
    <row r="49" customFormat="1" x14ac:dyDescent="0.3"/>
    <row r="50" customFormat="1" x14ac:dyDescent="0.3"/>
    <row r="51" customFormat="1" x14ac:dyDescent="0.3"/>
  </sheetData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9B776-3AF2-4B72-9440-42CD2621CE14}">
  <dimension ref="A2:AL13"/>
  <sheetViews>
    <sheetView workbookViewId="0">
      <selection activeCell="A3" sqref="A3:XFD15"/>
    </sheetView>
  </sheetViews>
  <sheetFormatPr baseColWidth="10" defaultRowHeight="14.4" x14ac:dyDescent="0.3"/>
  <cols>
    <col min="1" max="1" width="3.6640625" customWidth="1"/>
    <col min="2" max="2" width="13.7773437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6.44140625" customWidth="1"/>
    <col min="28" max="28" width="6.6640625" customWidth="1"/>
    <col min="29" max="29" width="6.109375" customWidth="1"/>
    <col min="30" max="30" width="8.44140625" customWidth="1"/>
    <col min="31" max="31" width="9.88671875" customWidth="1"/>
    <col min="32" max="32" width="6.33203125" customWidth="1"/>
    <col min="33" max="33" width="6.5546875" customWidth="1"/>
    <col min="34" max="34" width="9.5546875" customWidth="1"/>
    <col min="35" max="35" width="10.6640625" customWidth="1"/>
    <col min="36" max="37" width="6.6640625" customWidth="1"/>
    <col min="38" max="38" width="11.6640625" bestFit="1" customWidth="1"/>
  </cols>
  <sheetData>
    <row r="2" spans="1:38" x14ac:dyDescent="0.3">
      <c r="B2" t="s">
        <v>94</v>
      </c>
    </row>
    <row r="3" spans="1:38" x14ac:dyDescent="0.3">
      <c r="B3">
        <v>45261</v>
      </c>
    </row>
    <row r="4" spans="1:38" x14ac:dyDescent="0.3">
      <c r="B4" t="s">
        <v>4</v>
      </c>
      <c r="C4" t="s">
        <v>36</v>
      </c>
      <c r="D4" t="s">
        <v>8</v>
      </c>
      <c r="E4" t="s">
        <v>9</v>
      </c>
      <c r="F4" t="s">
        <v>37</v>
      </c>
      <c r="G4" t="s">
        <v>38</v>
      </c>
      <c r="H4" t="s">
        <v>8</v>
      </c>
      <c r="I4" t="s">
        <v>9</v>
      </c>
      <c r="J4" t="s">
        <v>37</v>
      </c>
      <c r="K4" t="s">
        <v>39</v>
      </c>
      <c r="L4" t="s">
        <v>8</v>
      </c>
      <c r="M4" t="s">
        <v>9</v>
      </c>
      <c r="N4" t="s">
        <v>37</v>
      </c>
      <c r="O4" t="s">
        <v>40</v>
      </c>
      <c r="P4" t="s">
        <v>8</v>
      </c>
      <c r="Q4" t="s">
        <v>9</v>
      </c>
      <c r="R4" t="s">
        <v>37</v>
      </c>
      <c r="S4" t="s">
        <v>41</v>
      </c>
      <c r="T4" t="s">
        <v>8</v>
      </c>
      <c r="U4" t="s">
        <v>9</v>
      </c>
      <c r="V4" t="s">
        <v>37</v>
      </c>
      <c r="W4" t="s">
        <v>42</v>
      </c>
      <c r="X4" t="s">
        <v>8</v>
      </c>
      <c r="Y4" t="s">
        <v>9</v>
      </c>
      <c r="Z4" t="s">
        <v>37</v>
      </c>
      <c r="AA4" t="s">
        <v>43</v>
      </c>
      <c r="AB4" t="s">
        <v>8</v>
      </c>
      <c r="AC4" t="s">
        <v>9</v>
      </c>
      <c r="AD4" t="s">
        <v>37</v>
      </c>
      <c r="AE4" t="s">
        <v>44</v>
      </c>
      <c r="AF4" t="s">
        <v>8</v>
      </c>
      <c r="AG4" t="s">
        <v>9</v>
      </c>
      <c r="AH4" t="s">
        <v>37</v>
      </c>
      <c r="AI4" t="s">
        <v>45</v>
      </c>
      <c r="AJ4" t="s">
        <v>8</v>
      </c>
      <c r="AK4" t="s">
        <v>9</v>
      </c>
      <c r="AL4" t="s">
        <v>37</v>
      </c>
    </row>
    <row r="5" spans="1:38" x14ac:dyDescent="0.3">
      <c r="A5">
        <v>1</v>
      </c>
      <c r="B5" t="s">
        <v>19</v>
      </c>
      <c r="C5">
        <v>107</v>
      </c>
      <c r="D5">
        <v>86</v>
      </c>
      <c r="E5">
        <v>21</v>
      </c>
      <c r="F5">
        <v>107</v>
      </c>
      <c r="G5">
        <v>14</v>
      </c>
      <c r="H5">
        <v>14</v>
      </c>
      <c r="I5">
        <v>0</v>
      </c>
      <c r="J5">
        <v>14</v>
      </c>
      <c r="K5">
        <v>24</v>
      </c>
      <c r="L5">
        <v>20</v>
      </c>
      <c r="M5">
        <v>4</v>
      </c>
      <c r="N5">
        <v>24</v>
      </c>
      <c r="O5">
        <v>13</v>
      </c>
      <c r="P5">
        <v>8</v>
      </c>
      <c r="Q5">
        <v>0</v>
      </c>
      <c r="R5">
        <v>12</v>
      </c>
      <c r="S5">
        <v>2</v>
      </c>
      <c r="T5">
        <v>14</v>
      </c>
      <c r="U5">
        <v>16</v>
      </c>
      <c r="V5">
        <v>30</v>
      </c>
      <c r="W5">
        <v>1</v>
      </c>
      <c r="X5">
        <v>6</v>
      </c>
      <c r="Y5">
        <v>0</v>
      </c>
      <c r="Z5">
        <v>6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3</v>
      </c>
      <c r="AJ5">
        <v>55</v>
      </c>
      <c r="AK5">
        <v>16</v>
      </c>
      <c r="AL5">
        <v>71</v>
      </c>
    </row>
    <row r="6" spans="1:38" x14ac:dyDescent="0.3">
      <c r="A6">
        <v>2</v>
      </c>
      <c r="B6" t="s">
        <v>12</v>
      </c>
      <c r="C6">
        <v>187</v>
      </c>
      <c r="D6">
        <v>174</v>
      </c>
      <c r="E6">
        <v>13</v>
      </c>
      <c r="F6">
        <v>187</v>
      </c>
      <c r="G6">
        <v>35</v>
      </c>
      <c r="H6">
        <v>29</v>
      </c>
      <c r="I6">
        <v>6</v>
      </c>
      <c r="J6">
        <v>35</v>
      </c>
      <c r="K6">
        <v>101</v>
      </c>
      <c r="L6">
        <v>92</v>
      </c>
      <c r="M6">
        <v>9</v>
      </c>
      <c r="N6">
        <v>101</v>
      </c>
      <c r="O6">
        <v>14</v>
      </c>
      <c r="P6">
        <v>14</v>
      </c>
      <c r="Q6">
        <v>0</v>
      </c>
      <c r="R6">
        <v>14</v>
      </c>
      <c r="S6">
        <v>9</v>
      </c>
      <c r="T6">
        <v>31</v>
      </c>
      <c r="U6">
        <v>5</v>
      </c>
      <c r="V6">
        <v>36</v>
      </c>
      <c r="W6">
        <v>6</v>
      </c>
      <c r="X6">
        <v>27</v>
      </c>
      <c r="Y6">
        <v>3</v>
      </c>
      <c r="Z6">
        <v>30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4</v>
      </c>
      <c r="AJ6">
        <v>33</v>
      </c>
      <c r="AK6">
        <v>4</v>
      </c>
      <c r="AL6">
        <v>37</v>
      </c>
    </row>
    <row r="7" spans="1:38" x14ac:dyDescent="0.3">
      <c r="A7">
        <v>3</v>
      </c>
      <c r="B7" t="s">
        <v>13</v>
      </c>
      <c r="C7">
        <v>93</v>
      </c>
      <c r="D7">
        <v>71</v>
      </c>
      <c r="E7">
        <v>5</v>
      </c>
      <c r="F7">
        <v>76</v>
      </c>
      <c r="G7">
        <v>20</v>
      </c>
      <c r="H7">
        <v>20</v>
      </c>
      <c r="I7">
        <v>0</v>
      </c>
      <c r="J7">
        <v>20</v>
      </c>
      <c r="K7">
        <v>0</v>
      </c>
      <c r="L7">
        <v>0</v>
      </c>
      <c r="M7">
        <v>0</v>
      </c>
      <c r="N7">
        <v>0</v>
      </c>
      <c r="O7">
        <v>3</v>
      </c>
      <c r="P7">
        <v>3</v>
      </c>
      <c r="Q7">
        <v>0</v>
      </c>
      <c r="R7">
        <v>3</v>
      </c>
      <c r="S7">
        <v>4</v>
      </c>
      <c r="T7">
        <v>9</v>
      </c>
      <c r="U7">
        <v>0</v>
      </c>
      <c r="V7">
        <v>9</v>
      </c>
      <c r="W7">
        <v>2</v>
      </c>
      <c r="X7">
        <v>16</v>
      </c>
      <c r="Y7">
        <v>0</v>
      </c>
      <c r="Z7">
        <v>16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</row>
    <row r="8" spans="1:38" x14ac:dyDescent="0.3">
      <c r="A8">
        <v>4</v>
      </c>
      <c r="B8" t="s">
        <v>14</v>
      </c>
      <c r="C8">
        <v>234</v>
      </c>
      <c r="D8">
        <v>195</v>
      </c>
      <c r="E8">
        <v>25</v>
      </c>
      <c r="F8">
        <v>223</v>
      </c>
      <c r="G8">
        <v>22</v>
      </c>
      <c r="H8">
        <v>21</v>
      </c>
      <c r="I8">
        <v>1</v>
      </c>
      <c r="J8">
        <v>22</v>
      </c>
      <c r="K8">
        <v>127</v>
      </c>
      <c r="L8">
        <v>101</v>
      </c>
      <c r="M8">
        <v>20</v>
      </c>
      <c r="N8">
        <v>121</v>
      </c>
      <c r="O8">
        <v>37</v>
      </c>
      <c r="P8">
        <v>34</v>
      </c>
      <c r="Q8">
        <v>3</v>
      </c>
      <c r="R8">
        <v>37</v>
      </c>
      <c r="S8">
        <v>4</v>
      </c>
      <c r="T8">
        <v>18</v>
      </c>
      <c r="U8">
        <v>4</v>
      </c>
      <c r="V8">
        <v>22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4</v>
      </c>
      <c r="AJ8">
        <v>30</v>
      </c>
      <c r="AK8">
        <v>6</v>
      </c>
      <c r="AL8">
        <v>38</v>
      </c>
    </row>
    <row r="9" spans="1:38" x14ac:dyDescent="0.3">
      <c r="A9">
        <v>5</v>
      </c>
      <c r="B9" t="s">
        <v>15</v>
      </c>
      <c r="C9">
        <v>158</v>
      </c>
      <c r="D9">
        <v>119</v>
      </c>
      <c r="E9">
        <v>18</v>
      </c>
      <c r="F9">
        <v>137</v>
      </c>
      <c r="G9">
        <v>4</v>
      </c>
      <c r="H9">
        <v>4</v>
      </c>
      <c r="I9">
        <v>0</v>
      </c>
      <c r="J9">
        <v>4</v>
      </c>
      <c r="K9">
        <v>61</v>
      </c>
      <c r="L9">
        <v>42</v>
      </c>
      <c r="M9">
        <v>12</v>
      </c>
      <c r="N9">
        <v>54</v>
      </c>
      <c r="O9">
        <v>7</v>
      </c>
      <c r="P9">
        <v>5</v>
      </c>
      <c r="Q9">
        <v>2</v>
      </c>
      <c r="R9">
        <v>7</v>
      </c>
      <c r="S9">
        <v>2</v>
      </c>
      <c r="T9">
        <v>18</v>
      </c>
      <c r="U9">
        <v>0</v>
      </c>
      <c r="V9">
        <v>18</v>
      </c>
      <c r="W9">
        <v>2</v>
      </c>
      <c r="X9">
        <v>6</v>
      </c>
      <c r="Y9">
        <v>0</v>
      </c>
      <c r="Z9">
        <v>6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</row>
    <row r="10" spans="1:38" x14ac:dyDescent="0.3">
      <c r="A10">
        <v>6</v>
      </c>
      <c r="B10" t="s">
        <v>16</v>
      </c>
      <c r="C10">
        <v>340</v>
      </c>
      <c r="D10">
        <v>281</v>
      </c>
      <c r="E10">
        <v>59</v>
      </c>
      <c r="F10">
        <v>340</v>
      </c>
      <c r="G10">
        <v>195</v>
      </c>
      <c r="H10">
        <v>163</v>
      </c>
      <c r="I10">
        <v>29</v>
      </c>
      <c r="J10">
        <v>192</v>
      </c>
      <c r="K10">
        <v>133</v>
      </c>
      <c r="L10">
        <v>102</v>
      </c>
      <c r="M10">
        <v>31</v>
      </c>
      <c r="N10">
        <v>133</v>
      </c>
      <c r="O10">
        <v>75</v>
      </c>
      <c r="P10">
        <v>58</v>
      </c>
      <c r="Q10">
        <v>17</v>
      </c>
      <c r="R10">
        <v>75</v>
      </c>
      <c r="S10">
        <v>29</v>
      </c>
      <c r="T10">
        <v>100</v>
      </c>
      <c r="U10">
        <v>22</v>
      </c>
      <c r="V10">
        <v>122</v>
      </c>
      <c r="W10">
        <v>13</v>
      </c>
      <c r="X10">
        <v>33</v>
      </c>
      <c r="Y10">
        <v>11</v>
      </c>
      <c r="Z10">
        <v>44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9</v>
      </c>
      <c r="AK10">
        <v>1</v>
      </c>
      <c r="AL10">
        <v>10</v>
      </c>
    </row>
    <row r="11" spans="1:38" x14ac:dyDescent="0.3">
      <c r="A11">
        <v>7</v>
      </c>
      <c r="B11" t="s">
        <v>17</v>
      </c>
      <c r="C11">
        <v>83</v>
      </c>
      <c r="D11">
        <v>66</v>
      </c>
      <c r="E11">
        <v>17</v>
      </c>
      <c r="F11">
        <v>83</v>
      </c>
      <c r="G11">
        <v>31</v>
      </c>
      <c r="H11">
        <v>28</v>
      </c>
      <c r="I11">
        <v>3</v>
      </c>
      <c r="J11">
        <v>31</v>
      </c>
      <c r="K11">
        <v>42</v>
      </c>
      <c r="L11">
        <v>36</v>
      </c>
      <c r="M11">
        <v>6</v>
      </c>
      <c r="N11">
        <v>42</v>
      </c>
      <c r="O11">
        <v>14</v>
      </c>
      <c r="P11">
        <v>14</v>
      </c>
      <c r="Q11">
        <v>0</v>
      </c>
      <c r="R11">
        <v>14</v>
      </c>
      <c r="S11">
        <v>2</v>
      </c>
      <c r="T11">
        <v>9</v>
      </c>
      <c r="U11">
        <v>4</v>
      </c>
      <c r="V11">
        <v>13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22</v>
      </c>
      <c r="AK11">
        <v>4</v>
      </c>
      <c r="AL11">
        <v>26</v>
      </c>
    </row>
    <row r="12" spans="1:38" x14ac:dyDescent="0.3">
      <c r="A12">
        <v>8</v>
      </c>
      <c r="B12" t="s">
        <v>18</v>
      </c>
      <c r="C12">
        <v>195</v>
      </c>
      <c r="D12">
        <v>163</v>
      </c>
      <c r="E12">
        <v>32</v>
      </c>
      <c r="F12">
        <v>195</v>
      </c>
      <c r="G12">
        <v>63</v>
      </c>
      <c r="H12">
        <v>53</v>
      </c>
      <c r="I12">
        <v>10</v>
      </c>
      <c r="J12">
        <v>62</v>
      </c>
      <c r="K12">
        <v>214</v>
      </c>
      <c r="L12">
        <v>184</v>
      </c>
      <c r="M12">
        <v>30</v>
      </c>
      <c r="N12">
        <v>214</v>
      </c>
      <c r="O12">
        <v>71</v>
      </c>
      <c r="P12">
        <v>60</v>
      </c>
      <c r="Q12">
        <v>11</v>
      </c>
      <c r="R12">
        <v>71</v>
      </c>
      <c r="S12">
        <v>9</v>
      </c>
      <c r="T12">
        <v>27</v>
      </c>
      <c r="U12">
        <v>6</v>
      </c>
      <c r="V12">
        <v>33</v>
      </c>
      <c r="W12">
        <v>8</v>
      </c>
      <c r="X12">
        <v>13</v>
      </c>
      <c r="Y12">
        <v>4</v>
      </c>
      <c r="Z12">
        <v>17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10</v>
      </c>
      <c r="AJ12">
        <v>56</v>
      </c>
      <c r="AK12">
        <v>8</v>
      </c>
      <c r="AL12">
        <v>64</v>
      </c>
    </row>
    <row r="13" spans="1:38" x14ac:dyDescent="0.3">
      <c r="B13" t="s">
        <v>10</v>
      </c>
      <c r="C13">
        <v>1397</v>
      </c>
      <c r="D13">
        <v>1155</v>
      </c>
      <c r="E13">
        <v>190</v>
      </c>
      <c r="F13">
        <v>1348</v>
      </c>
      <c r="G13">
        <v>384</v>
      </c>
      <c r="H13">
        <v>332</v>
      </c>
      <c r="I13">
        <v>49</v>
      </c>
      <c r="J13">
        <v>380</v>
      </c>
      <c r="K13">
        <v>702</v>
      </c>
      <c r="L13">
        <v>577</v>
      </c>
      <c r="M13">
        <v>112</v>
      </c>
      <c r="N13">
        <v>689</v>
      </c>
      <c r="O13">
        <v>234</v>
      </c>
      <c r="P13">
        <v>196</v>
      </c>
      <c r="Q13">
        <v>33</v>
      </c>
      <c r="R13">
        <v>233</v>
      </c>
      <c r="S13">
        <v>61</v>
      </c>
      <c r="T13">
        <v>226</v>
      </c>
      <c r="U13">
        <v>57</v>
      </c>
      <c r="V13">
        <v>283</v>
      </c>
      <c r="W13">
        <v>32</v>
      </c>
      <c r="X13">
        <v>101</v>
      </c>
      <c r="Y13">
        <v>18</v>
      </c>
      <c r="Z13">
        <v>119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23</v>
      </c>
      <c r="AJ13">
        <v>205</v>
      </c>
      <c r="AK13">
        <v>39</v>
      </c>
      <c r="AL13">
        <v>246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2E4A-DF76-46A8-97AB-2FEBB38FE45F}">
  <dimension ref="A3:M15"/>
  <sheetViews>
    <sheetView workbookViewId="0">
      <selection activeCell="A4" sqref="A4:XFD15"/>
    </sheetView>
  </sheetViews>
  <sheetFormatPr baseColWidth="10" defaultColWidth="11.5546875" defaultRowHeight="15" x14ac:dyDescent="0.25"/>
  <cols>
    <col min="1" max="1" width="16.6640625" style="1" customWidth="1"/>
    <col min="2" max="9" width="11.5546875" style="1"/>
    <col min="10" max="10" width="12.5546875" style="1" customWidth="1"/>
    <col min="11" max="16384" width="11.5546875" style="1"/>
  </cols>
  <sheetData>
    <row r="3" spans="1:13" ht="15.6" x14ac:dyDescent="0.3">
      <c r="A3" t="s">
        <v>94</v>
      </c>
    </row>
    <row r="4" spans="1:13" customFormat="1" ht="14.4" x14ac:dyDescent="0.3">
      <c r="A4">
        <v>45261</v>
      </c>
    </row>
    <row r="5" spans="1:13" customFormat="1" ht="14.4" x14ac:dyDescent="0.3">
      <c r="A5" t="s">
        <v>4</v>
      </c>
      <c r="B5" t="s">
        <v>46</v>
      </c>
      <c r="C5" t="s">
        <v>8</v>
      </c>
      <c r="D5" t="s">
        <v>9</v>
      </c>
      <c r="E5" t="s">
        <v>37</v>
      </c>
      <c r="F5" t="s">
        <v>47</v>
      </c>
      <c r="G5" t="s">
        <v>8</v>
      </c>
      <c r="H5" t="s">
        <v>9</v>
      </c>
      <c r="I5" t="s">
        <v>37</v>
      </c>
      <c r="J5" t="s">
        <v>48</v>
      </c>
      <c r="K5" t="s">
        <v>8</v>
      </c>
      <c r="L5" t="s">
        <v>9</v>
      </c>
      <c r="M5" t="s">
        <v>37</v>
      </c>
    </row>
    <row r="6" spans="1:13" customFormat="1" ht="14.4" x14ac:dyDescent="0.3">
      <c r="A6" t="s">
        <v>19</v>
      </c>
      <c r="F6">
        <v>1</v>
      </c>
      <c r="G6">
        <v>11</v>
      </c>
      <c r="H6">
        <v>1</v>
      </c>
      <c r="I6">
        <v>12</v>
      </c>
      <c r="J6">
        <v>2</v>
      </c>
      <c r="K6">
        <v>20</v>
      </c>
      <c r="L6">
        <v>16</v>
      </c>
      <c r="M6">
        <v>36</v>
      </c>
    </row>
    <row r="7" spans="1:13" customFormat="1" ht="14.4" x14ac:dyDescent="0.3">
      <c r="A7" t="s">
        <v>12</v>
      </c>
      <c r="J7">
        <v>2</v>
      </c>
      <c r="K7">
        <v>13</v>
      </c>
      <c r="L7">
        <v>1</v>
      </c>
      <c r="M7">
        <v>14</v>
      </c>
    </row>
    <row r="8" spans="1:13" customFormat="1" ht="14.4" x14ac:dyDescent="0.3">
      <c r="A8" t="s">
        <v>13</v>
      </c>
    </row>
    <row r="9" spans="1:13" customFormat="1" ht="14.4" x14ac:dyDescent="0.3">
      <c r="A9" t="s">
        <v>14</v>
      </c>
      <c r="F9">
        <v>5</v>
      </c>
      <c r="G9">
        <v>68</v>
      </c>
      <c r="H9">
        <v>8</v>
      </c>
      <c r="I9">
        <v>86</v>
      </c>
      <c r="J9">
        <v>3</v>
      </c>
      <c r="K9">
        <v>37</v>
      </c>
      <c r="L9">
        <v>16</v>
      </c>
      <c r="M9">
        <v>53</v>
      </c>
    </row>
    <row r="10" spans="1:13" customFormat="1" ht="14.4" x14ac:dyDescent="0.3">
      <c r="A10" t="s">
        <v>15</v>
      </c>
    </row>
    <row r="11" spans="1:13" customFormat="1" ht="14.4" x14ac:dyDescent="0.3">
      <c r="A11" t="s">
        <v>16</v>
      </c>
    </row>
    <row r="12" spans="1:13" customFormat="1" ht="14.4" x14ac:dyDescent="0.3">
      <c r="A12" t="s">
        <v>17</v>
      </c>
    </row>
    <row r="13" spans="1:13" customFormat="1" ht="14.4" x14ac:dyDescent="0.3">
      <c r="A13" t="s">
        <v>18</v>
      </c>
    </row>
    <row r="14" spans="1:13" customFormat="1" ht="14.4" x14ac:dyDescent="0.3">
      <c r="A14" t="s">
        <v>10</v>
      </c>
      <c r="F14">
        <v>6</v>
      </c>
      <c r="G14">
        <v>79</v>
      </c>
      <c r="H14">
        <v>9</v>
      </c>
      <c r="I14">
        <v>98</v>
      </c>
      <c r="J14">
        <v>7</v>
      </c>
      <c r="K14">
        <v>70</v>
      </c>
      <c r="L14">
        <v>33</v>
      </c>
      <c r="M14">
        <v>103</v>
      </c>
    </row>
    <row r="15" spans="1:13" customFormat="1" ht="14.4" x14ac:dyDescent="0.3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C1690-A206-4E2C-9A11-5DD3D4B31485}">
  <dimension ref="A3:Z85"/>
  <sheetViews>
    <sheetView topLeftCell="A8" workbookViewId="0">
      <selection activeCell="I20" sqref="I20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</cols>
  <sheetData>
    <row r="3" spans="1:26" ht="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x14ac:dyDescent="0.35">
      <c r="A4" t="s">
        <v>94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x14ac:dyDescent="0.35">
      <c r="A5" s="3" t="s">
        <v>49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3">
      <c r="A6" t="s">
        <v>50</v>
      </c>
    </row>
    <row r="7" spans="1:26" x14ac:dyDescent="0.3">
      <c r="A7" t="s">
        <v>51</v>
      </c>
      <c r="B7" t="s">
        <v>52</v>
      </c>
    </row>
    <row r="8" spans="1:26" ht="42.6" customHeight="1" x14ac:dyDescent="0.3">
      <c r="B8" t="s">
        <v>4</v>
      </c>
      <c r="C8" t="s">
        <v>45</v>
      </c>
      <c r="D8" t="s">
        <v>8</v>
      </c>
      <c r="E8" t="s">
        <v>9</v>
      </c>
      <c r="F8" t="s">
        <v>53</v>
      </c>
      <c r="G8" t="s">
        <v>54</v>
      </c>
      <c r="H8" t="s">
        <v>8</v>
      </c>
      <c r="I8" t="s">
        <v>9</v>
      </c>
      <c r="J8" t="s">
        <v>53</v>
      </c>
      <c r="K8" t="s">
        <v>55</v>
      </c>
      <c r="L8" t="s">
        <v>8</v>
      </c>
      <c r="M8" t="s">
        <v>9</v>
      </c>
      <c r="N8" t="s">
        <v>53</v>
      </c>
      <c r="O8" t="s">
        <v>56</v>
      </c>
      <c r="P8" t="s">
        <v>8</v>
      </c>
      <c r="Q8" t="s">
        <v>9</v>
      </c>
      <c r="R8" t="s">
        <v>53</v>
      </c>
      <c r="S8" t="s">
        <v>57</v>
      </c>
      <c r="T8" t="s">
        <v>8</v>
      </c>
      <c r="U8" t="s">
        <v>9</v>
      </c>
      <c r="V8" t="s">
        <v>53</v>
      </c>
      <c r="W8" t="s">
        <v>58</v>
      </c>
      <c r="X8" t="s">
        <v>8</v>
      </c>
      <c r="Y8" t="s">
        <v>9</v>
      </c>
      <c r="Z8" t="s">
        <v>53</v>
      </c>
    </row>
    <row r="9" spans="1:26" x14ac:dyDescent="0.3">
      <c r="A9">
        <v>1</v>
      </c>
      <c r="B9" t="s">
        <v>19</v>
      </c>
    </row>
    <row r="10" spans="1:26" x14ac:dyDescent="0.3">
      <c r="A10">
        <v>2</v>
      </c>
      <c r="B10" t="s">
        <v>12</v>
      </c>
    </row>
    <row r="11" spans="1:26" x14ac:dyDescent="0.3">
      <c r="A11">
        <v>3</v>
      </c>
      <c r="B11" t="s">
        <v>13</v>
      </c>
      <c r="T11">
        <v>128</v>
      </c>
      <c r="U11">
        <v>86</v>
      </c>
      <c r="V11">
        <v>214</v>
      </c>
    </row>
    <row r="12" spans="1:26" x14ac:dyDescent="0.3">
      <c r="A12">
        <v>4</v>
      </c>
      <c r="B12" t="s">
        <v>14</v>
      </c>
      <c r="T12">
        <v>373</v>
      </c>
      <c r="U12">
        <v>250</v>
      </c>
      <c r="V12">
        <v>623</v>
      </c>
    </row>
    <row r="13" spans="1:26" x14ac:dyDescent="0.3">
      <c r="A13">
        <v>5</v>
      </c>
      <c r="B13" t="s">
        <v>15</v>
      </c>
    </row>
    <row r="14" spans="1:26" x14ac:dyDescent="0.3">
      <c r="A14">
        <v>6</v>
      </c>
      <c r="B14" t="s">
        <v>16</v>
      </c>
    </row>
    <row r="15" spans="1:26" x14ac:dyDescent="0.3">
      <c r="A15">
        <v>7</v>
      </c>
      <c r="B15" t="s">
        <v>17</v>
      </c>
    </row>
    <row r="16" spans="1:26" x14ac:dyDescent="0.3">
      <c r="A16">
        <v>8</v>
      </c>
      <c r="B16" t="s">
        <v>18</v>
      </c>
    </row>
    <row r="17" spans="1:18" x14ac:dyDescent="0.3">
      <c r="A17">
        <v>9</v>
      </c>
      <c r="B17" t="s">
        <v>59</v>
      </c>
      <c r="L17">
        <v>2</v>
      </c>
      <c r="M17">
        <v>3</v>
      </c>
      <c r="N17">
        <v>5</v>
      </c>
    </row>
    <row r="18" spans="1:18" x14ac:dyDescent="0.3">
      <c r="B18" t="s">
        <v>10</v>
      </c>
      <c r="R18">
        <f>SUM(R10:R17)</f>
        <v>0</v>
      </c>
    </row>
    <row r="21" spans="1:18" x14ac:dyDescent="0.3">
      <c r="A21" t="s">
        <v>95</v>
      </c>
    </row>
    <row r="22" spans="1:18" x14ac:dyDescent="0.3">
      <c r="A22" t="s">
        <v>96</v>
      </c>
    </row>
    <row r="23" spans="1:18" x14ac:dyDescent="0.3">
      <c r="A23" t="s">
        <v>97</v>
      </c>
    </row>
    <row r="24" spans="1:18" x14ac:dyDescent="0.3">
      <c r="B24" t="s">
        <v>4</v>
      </c>
      <c r="C24" t="s">
        <v>98</v>
      </c>
      <c r="D24" t="s">
        <v>99</v>
      </c>
      <c r="E24" t="s">
        <v>100</v>
      </c>
      <c r="F24" t="s">
        <v>101</v>
      </c>
      <c r="G24" t="s">
        <v>102</v>
      </c>
      <c r="H24" t="s">
        <v>103</v>
      </c>
    </row>
    <row r="25" spans="1:18" x14ac:dyDescent="0.3">
      <c r="A25">
        <v>1</v>
      </c>
      <c r="B25" t="s">
        <v>11</v>
      </c>
      <c r="C25" t="s">
        <v>104</v>
      </c>
      <c r="D25" t="s">
        <v>105</v>
      </c>
      <c r="E25">
        <v>2</v>
      </c>
      <c r="F25">
        <v>0.5</v>
      </c>
      <c r="H25">
        <v>12</v>
      </c>
    </row>
    <row r="26" spans="1:18" x14ac:dyDescent="0.3">
      <c r="C26" t="s">
        <v>106</v>
      </c>
      <c r="D26" t="s">
        <v>105</v>
      </c>
      <c r="E26">
        <v>6</v>
      </c>
      <c r="F26">
        <v>5</v>
      </c>
      <c r="H26">
        <v>20</v>
      </c>
    </row>
    <row r="27" spans="1:18" x14ac:dyDescent="0.3">
      <c r="C27" t="s">
        <v>107</v>
      </c>
      <c r="D27" t="s">
        <v>105</v>
      </c>
      <c r="E27">
        <v>2.5</v>
      </c>
      <c r="F27">
        <v>1</v>
      </c>
      <c r="H27">
        <v>17</v>
      </c>
    </row>
    <row r="28" spans="1:18" x14ac:dyDescent="0.3">
      <c r="C28" t="s">
        <v>108</v>
      </c>
      <c r="D28" t="s">
        <v>109</v>
      </c>
      <c r="E28">
        <v>6</v>
      </c>
      <c r="F28">
        <v>3</v>
      </c>
      <c r="H28">
        <v>267</v>
      </c>
    </row>
    <row r="29" spans="1:18" x14ac:dyDescent="0.3">
      <c r="C29" t="s">
        <v>110</v>
      </c>
      <c r="D29" t="s">
        <v>105</v>
      </c>
      <c r="E29">
        <v>9</v>
      </c>
      <c r="F29">
        <v>2.5</v>
      </c>
      <c r="H29">
        <v>40</v>
      </c>
    </row>
    <row r="30" spans="1:18" x14ac:dyDescent="0.3">
      <c r="C30" t="s">
        <v>111</v>
      </c>
      <c r="D30" t="s">
        <v>109</v>
      </c>
      <c r="E30">
        <v>20</v>
      </c>
      <c r="F30">
        <v>20</v>
      </c>
      <c r="H30">
        <v>20</v>
      </c>
    </row>
    <row r="31" spans="1:18" x14ac:dyDescent="0.3">
      <c r="C31" t="s">
        <v>112</v>
      </c>
      <c r="D31" t="s">
        <v>109</v>
      </c>
      <c r="E31">
        <v>17</v>
      </c>
      <c r="F31">
        <v>17</v>
      </c>
      <c r="H31">
        <v>40</v>
      </c>
    </row>
    <row r="32" spans="1:18" x14ac:dyDescent="0.3">
      <c r="A32">
        <v>2</v>
      </c>
      <c r="B32" t="s">
        <v>12</v>
      </c>
    </row>
    <row r="37" spans="1:8" x14ac:dyDescent="0.3">
      <c r="A37">
        <v>3</v>
      </c>
      <c r="B37" t="s">
        <v>13</v>
      </c>
    </row>
    <row r="39" spans="1:8" x14ac:dyDescent="0.3">
      <c r="A39">
        <v>4</v>
      </c>
      <c r="B39" t="s">
        <v>14</v>
      </c>
      <c r="C39" t="s">
        <v>113</v>
      </c>
      <c r="D39" t="s">
        <v>114</v>
      </c>
      <c r="E39">
        <v>12</v>
      </c>
      <c r="F39">
        <v>2</v>
      </c>
      <c r="G39" t="s">
        <v>115</v>
      </c>
      <c r="H39">
        <v>150</v>
      </c>
    </row>
    <row r="42" spans="1:8" x14ac:dyDescent="0.3">
      <c r="A42">
        <v>5</v>
      </c>
      <c r="B42" t="s">
        <v>15</v>
      </c>
      <c r="C42" t="s">
        <v>116</v>
      </c>
      <c r="D42" t="s">
        <v>117</v>
      </c>
      <c r="E42">
        <v>3</v>
      </c>
      <c r="F42">
        <v>2</v>
      </c>
      <c r="G42" t="s">
        <v>118</v>
      </c>
      <c r="H42">
        <v>70</v>
      </c>
    </row>
    <row r="43" spans="1:8" x14ac:dyDescent="0.3">
      <c r="C43" t="s">
        <v>119</v>
      </c>
      <c r="D43" t="s">
        <v>120</v>
      </c>
      <c r="E43">
        <v>23</v>
      </c>
      <c r="F43">
        <v>8</v>
      </c>
      <c r="H43">
        <v>150</v>
      </c>
    </row>
    <row r="44" spans="1:8" x14ac:dyDescent="0.3">
      <c r="C44" t="s">
        <v>121</v>
      </c>
      <c r="D44" t="s">
        <v>122</v>
      </c>
      <c r="E44">
        <v>2</v>
      </c>
      <c r="F44">
        <v>2</v>
      </c>
      <c r="G44" t="s">
        <v>123</v>
      </c>
    </row>
    <row r="45" spans="1:8" x14ac:dyDescent="0.3">
      <c r="C45" t="s">
        <v>124</v>
      </c>
      <c r="D45" t="s">
        <v>105</v>
      </c>
      <c r="E45">
        <v>3.5</v>
      </c>
      <c r="G45" t="s">
        <v>125</v>
      </c>
      <c r="H45">
        <v>80</v>
      </c>
    </row>
    <row r="51" spans="1:2" x14ac:dyDescent="0.3">
      <c r="A51">
        <v>6</v>
      </c>
      <c r="B51" t="s">
        <v>16</v>
      </c>
    </row>
    <row r="56" spans="1:2" x14ac:dyDescent="0.3">
      <c r="A56">
        <v>7</v>
      </c>
      <c r="B56" t="s">
        <v>17</v>
      </c>
    </row>
    <row r="62" spans="1:2" x14ac:dyDescent="0.3">
      <c r="A62">
        <v>8</v>
      </c>
      <c r="B62" t="s">
        <v>18</v>
      </c>
    </row>
    <row r="70" spans="2:8" x14ac:dyDescent="0.3">
      <c r="B70" t="s">
        <v>10</v>
      </c>
      <c r="E70">
        <v>106</v>
      </c>
      <c r="F70">
        <v>63</v>
      </c>
      <c r="G70">
        <v>0</v>
      </c>
      <c r="H70">
        <v>866</v>
      </c>
    </row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</sheetData>
  <mergeCells count="2">
    <mergeCell ref="A3:Z3"/>
    <mergeCell ref="A5:Z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0478E-AB1C-4A79-BEA2-5E67B9B36054}">
  <dimension ref="A3:E40"/>
  <sheetViews>
    <sheetView workbookViewId="0">
      <selection activeCell="A3" sqref="A3:F42"/>
    </sheetView>
  </sheetViews>
  <sheetFormatPr baseColWidth="10" defaultColWidth="11.44140625" defaultRowHeight="14.4" x14ac:dyDescent="0.3"/>
  <cols>
    <col min="1" max="1" width="8.6640625" customWidth="1"/>
    <col min="2" max="2" width="44.33203125" customWidth="1"/>
    <col min="3" max="3" width="11.33203125" customWidth="1"/>
  </cols>
  <sheetData>
    <row r="3" spans="1:3" x14ac:dyDescent="0.3">
      <c r="A3" t="s">
        <v>94</v>
      </c>
    </row>
    <row r="4" spans="1:3" ht="24" customHeight="1" x14ac:dyDescent="0.3">
      <c r="A4" t="s">
        <v>60</v>
      </c>
    </row>
    <row r="5" spans="1:3" ht="24" customHeight="1" x14ac:dyDescent="0.3">
      <c r="A5" t="s">
        <v>93</v>
      </c>
    </row>
    <row r="7" spans="1:3" ht="30" customHeight="1" x14ac:dyDescent="0.3">
      <c r="A7" t="s">
        <v>61</v>
      </c>
      <c r="B7" t="s">
        <v>62</v>
      </c>
      <c r="C7" t="s">
        <v>63</v>
      </c>
    </row>
    <row r="8" spans="1:3" ht="30" customHeight="1" x14ac:dyDescent="0.3">
      <c r="A8">
        <v>1</v>
      </c>
      <c r="B8" t="s">
        <v>64</v>
      </c>
      <c r="C8">
        <v>2</v>
      </c>
    </row>
    <row r="9" spans="1:3" ht="30" customHeight="1" x14ac:dyDescent="0.3">
      <c r="A9">
        <v>2</v>
      </c>
      <c r="B9" t="s">
        <v>65</v>
      </c>
      <c r="C9">
        <v>12</v>
      </c>
    </row>
    <row r="10" spans="1:3" ht="30" customHeight="1" x14ac:dyDescent="0.3">
      <c r="A10">
        <v>3</v>
      </c>
      <c r="B10" t="s">
        <v>66</v>
      </c>
      <c r="C10">
        <v>0</v>
      </c>
    </row>
    <row r="11" spans="1:3" ht="30" customHeight="1" x14ac:dyDescent="0.3">
      <c r="A11">
        <v>4</v>
      </c>
      <c r="B11" t="s">
        <v>67</v>
      </c>
      <c r="C11">
        <v>0</v>
      </c>
    </row>
    <row r="12" spans="1:3" ht="30" customHeight="1" x14ac:dyDescent="0.3">
      <c r="A12">
        <v>5</v>
      </c>
      <c r="B12" t="s">
        <v>68</v>
      </c>
      <c r="C12">
        <v>14</v>
      </c>
    </row>
    <row r="13" spans="1:3" ht="30" customHeight="1" x14ac:dyDescent="0.3">
      <c r="A13">
        <v>6</v>
      </c>
      <c r="B13" t="s">
        <v>69</v>
      </c>
      <c r="C13">
        <v>6</v>
      </c>
    </row>
    <row r="15" spans="1:3" x14ac:dyDescent="0.3">
      <c r="A15" t="s">
        <v>70</v>
      </c>
    </row>
    <row r="17" spans="1:5" x14ac:dyDescent="0.3">
      <c r="A17" t="s">
        <v>61</v>
      </c>
      <c r="B17" t="s">
        <v>62</v>
      </c>
      <c r="C17" t="s">
        <v>63</v>
      </c>
    </row>
    <row r="18" spans="1:5" x14ac:dyDescent="0.3">
      <c r="A18">
        <v>1</v>
      </c>
      <c r="B18" t="s">
        <v>71</v>
      </c>
      <c r="C18">
        <v>10</v>
      </c>
    </row>
    <row r="19" spans="1:5" x14ac:dyDescent="0.3">
      <c r="A19">
        <v>2</v>
      </c>
      <c r="B19" t="s">
        <v>72</v>
      </c>
      <c r="C19">
        <v>10</v>
      </c>
    </row>
    <row r="20" spans="1:5" x14ac:dyDescent="0.3">
      <c r="A20">
        <v>3</v>
      </c>
      <c r="B20" t="s">
        <v>73</v>
      </c>
      <c r="C20">
        <v>10</v>
      </c>
    </row>
    <row r="21" spans="1:5" x14ac:dyDescent="0.3">
      <c r="A21">
        <v>4</v>
      </c>
      <c r="B21" t="s">
        <v>74</v>
      </c>
      <c r="C21">
        <v>10</v>
      </c>
    </row>
    <row r="22" spans="1:5" x14ac:dyDescent="0.3">
      <c r="A22">
        <v>5</v>
      </c>
      <c r="B22" t="s">
        <v>75</v>
      </c>
      <c r="C22">
        <v>0</v>
      </c>
    </row>
    <row r="23" spans="1:5" x14ac:dyDescent="0.3">
      <c r="A23">
        <v>6</v>
      </c>
      <c r="B23" t="s">
        <v>76</v>
      </c>
      <c r="C23">
        <v>6</v>
      </c>
    </row>
    <row r="24" spans="1:5" x14ac:dyDescent="0.3">
      <c r="A24">
        <v>7</v>
      </c>
      <c r="B24" t="s">
        <v>77</v>
      </c>
      <c r="C24">
        <v>532.875</v>
      </c>
    </row>
    <row r="25" spans="1:5" x14ac:dyDescent="0.3">
      <c r="A25">
        <v>8</v>
      </c>
      <c r="B25" t="s">
        <v>78</v>
      </c>
      <c r="C25">
        <v>4</v>
      </c>
    </row>
    <row r="27" spans="1:5" x14ac:dyDescent="0.3">
      <c r="A27" t="s">
        <v>92</v>
      </c>
    </row>
    <row r="29" spans="1:5" x14ac:dyDescent="0.3">
      <c r="C29" t="s">
        <v>79</v>
      </c>
    </row>
    <row r="30" spans="1:5" x14ac:dyDescent="0.3">
      <c r="A30" t="s">
        <v>61</v>
      </c>
      <c r="B30" t="s">
        <v>62</v>
      </c>
      <c r="C30" t="s">
        <v>80</v>
      </c>
      <c r="D30" t="s">
        <v>81</v>
      </c>
      <c r="E30" t="s">
        <v>20</v>
      </c>
    </row>
    <row r="31" spans="1:5" x14ac:dyDescent="0.3">
      <c r="A31">
        <v>1</v>
      </c>
      <c r="B31" t="s">
        <v>82</v>
      </c>
      <c r="C31">
        <v>6</v>
      </c>
      <c r="D31">
        <v>33</v>
      </c>
      <c r="E31">
        <f>SUM(C31:D31)</f>
        <v>39</v>
      </c>
    </row>
    <row r="32" spans="1:5" x14ac:dyDescent="0.3">
      <c r="A32">
        <v>2</v>
      </c>
      <c r="B32" t="s">
        <v>83</v>
      </c>
      <c r="C32">
        <v>6</v>
      </c>
      <c r="D32">
        <v>33</v>
      </c>
      <c r="E32">
        <f t="shared" ref="E32:E40" si="0">SUM(C32:D32)</f>
        <v>39</v>
      </c>
    </row>
    <row r="33" spans="1:5" x14ac:dyDescent="0.3">
      <c r="A33">
        <v>3</v>
      </c>
      <c r="B33" t="s">
        <v>84</v>
      </c>
      <c r="C33">
        <v>6</v>
      </c>
      <c r="D33">
        <v>33</v>
      </c>
      <c r="E33">
        <f t="shared" si="0"/>
        <v>39</v>
      </c>
    </row>
    <row r="34" spans="1:5" x14ac:dyDescent="0.3">
      <c r="A34">
        <v>4</v>
      </c>
      <c r="B34" t="s">
        <v>85</v>
      </c>
      <c r="C34">
        <v>0</v>
      </c>
      <c r="D34">
        <v>0</v>
      </c>
      <c r="E34">
        <f t="shared" si="0"/>
        <v>0</v>
      </c>
    </row>
    <row r="35" spans="1:5" x14ac:dyDescent="0.3">
      <c r="A35">
        <v>5</v>
      </c>
      <c r="B35" t="s">
        <v>86</v>
      </c>
      <c r="C35">
        <v>6</v>
      </c>
      <c r="D35">
        <v>37</v>
      </c>
      <c r="E35">
        <f t="shared" si="0"/>
        <v>43</v>
      </c>
    </row>
    <row r="36" spans="1:5" x14ac:dyDescent="0.3">
      <c r="A36">
        <v>6</v>
      </c>
      <c r="B36" t="s">
        <v>87</v>
      </c>
      <c r="E36">
        <f t="shared" si="0"/>
        <v>0</v>
      </c>
    </row>
    <row r="37" spans="1:5" x14ac:dyDescent="0.3">
      <c r="A37">
        <v>7</v>
      </c>
      <c r="B37" t="s">
        <v>88</v>
      </c>
      <c r="C37">
        <v>1104.58</v>
      </c>
      <c r="D37">
        <v>1720.83</v>
      </c>
      <c r="E37">
        <f t="shared" si="0"/>
        <v>2825.41</v>
      </c>
    </row>
    <row r="38" spans="1:5" x14ac:dyDescent="0.3">
      <c r="A38">
        <v>8</v>
      </c>
      <c r="B38" t="s">
        <v>89</v>
      </c>
      <c r="C38">
        <v>224033.3</v>
      </c>
      <c r="D38">
        <v>599595.6</v>
      </c>
      <c r="E38">
        <f t="shared" si="0"/>
        <v>823628.89999999991</v>
      </c>
    </row>
    <row r="39" spans="1:5" x14ac:dyDescent="0.3">
      <c r="A39">
        <v>9</v>
      </c>
      <c r="B39" t="s">
        <v>90</v>
      </c>
      <c r="C39">
        <v>4</v>
      </c>
      <c r="E39">
        <f t="shared" si="0"/>
        <v>4</v>
      </c>
    </row>
    <row r="40" spans="1:5" x14ac:dyDescent="0.3">
      <c r="A40">
        <v>10</v>
      </c>
      <c r="B40" t="s">
        <v>91</v>
      </c>
      <c r="C40">
        <v>0</v>
      </c>
      <c r="E40">
        <f t="shared" si="0"/>
        <v>0</v>
      </c>
    </row>
  </sheetData>
  <printOptions horizontalCentered="1"/>
  <pageMargins left="0" right="0" top="0.74803149606299213" bottom="0.74803149606299213" header="0.31496062992125984" footer="0.31496062992125984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9B334-6B12-4097-8158-25EF2C1593CA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SIEMBRA</vt:lpstr>
      <vt:lpstr>MIP</vt:lpstr>
      <vt:lpstr>POSCOSECHA</vt:lpstr>
      <vt:lpstr>EXTENSIÓN</vt:lpstr>
      <vt:lpstr>CAPACITACIÓN</vt:lpstr>
      <vt:lpstr>DES RURAL</vt:lpstr>
      <vt:lpstr>M&amp;C</vt:lpstr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2024-01-11T13:26:56Z</dcterms:created>
  <dcterms:modified xsi:type="dcterms:W3CDTF">2024-01-19T12:40:14Z</dcterms:modified>
</cp:coreProperties>
</file>