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uzf\OneDrive\Documentos\INFORMES MENSUALES DE EXTENSIÓN AÑO 2023\Extensión Noviembre 2023\Informe de Ejecución Noviembre\"/>
    </mc:Choice>
  </mc:AlternateContent>
  <xr:revisionPtr revIDLastSave="0" documentId="13_ncr:1_{5BC0CC0E-9C53-4900-98AC-E30B9F5D4EF5}" xr6:coauthVersionLast="47" xr6:coauthVersionMax="47" xr10:uidLastSave="{00000000-0000-0000-0000-000000000000}"/>
  <bookViews>
    <workbookView xWindow="-108" yWindow="-108" windowWidth="23256" windowHeight="12456" activeTab="2" xr2:uid="{153FA581-7C91-40CE-9A19-09904ED713C4}"/>
  </bookViews>
  <sheets>
    <sheet name="PRODUCCIÓN" sheetId="1" r:id="rId1"/>
    <sheet name="MIP" sheetId="2" r:id="rId2"/>
    <sheet name="POSCOSECHA" sheetId="6" r:id="rId3"/>
    <sheet name="EXTENSIÓN" sheetId="4" r:id="rId4"/>
    <sheet name="CAPACITACIÓN" sheetId="5" r:id="rId5"/>
    <sheet name="M&amp;C" sheetId="7" r:id="rId6"/>
    <sheet name="DES. RURAL" sheetId="8" r:id="rId7"/>
    <sheet name="GRAFICOS" sheetId="3" state="hidden" r:id="rId8"/>
  </sheets>
  <externalReferences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8" l="1"/>
  <c r="F18" i="8"/>
  <c r="J17" i="8"/>
  <c r="F17" i="8"/>
  <c r="E39" i="7" l="1"/>
  <c r="E38" i="7"/>
  <c r="E37" i="7"/>
  <c r="E36" i="7"/>
  <c r="E35" i="7"/>
  <c r="E34" i="7"/>
  <c r="E33" i="7"/>
  <c r="E32" i="7"/>
  <c r="E31" i="7"/>
  <c r="C11" i="7"/>
  <c r="L36" i="6" l="1"/>
  <c r="K36" i="6"/>
  <c r="J36" i="6"/>
  <c r="I36" i="6"/>
  <c r="G36" i="6"/>
  <c r="F36" i="6"/>
  <c r="D36" i="6"/>
  <c r="C36" i="6"/>
  <c r="E36" i="6" s="1"/>
  <c r="N35" i="6"/>
  <c r="H35" i="6"/>
  <c r="E35" i="6"/>
  <c r="N34" i="6"/>
  <c r="H34" i="6"/>
  <c r="E34" i="6"/>
  <c r="N33" i="6"/>
  <c r="H33" i="6"/>
  <c r="E33" i="6"/>
  <c r="N32" i="6"/>
  <c r="H32" i="6"/>
  <c r="E32" i="6"/>
  <c r="N31" i="6"/>
  <c r="H31" i="6"/>
  <c r="E31" i="6"/>
  <c r="N30" i="6"/>
  <c r="H30" i="6"/>
  <c r="E30" i="6"/>
  <c r="N29" i="6"/>
  <c r="H29" i="6"/>
  <c r="E29" i="6"/>
  <c r="N28" i="6"/>
  <c r="H28" i="6"/>
  <c r="E28" i="6"/>
  <c r="N27" i="6"/>
  <c r="H27" i="6"/>
  <c r="E27" i="6"/>
  <c r="N26" i="6"/>
  <c r="H26" i="6"/>
  <c r="E26" i="6"/>
  <c r="H19" i="6"/>
  <c r="G19" i="6"/>
  <c r="E19" i="6"/>
  <c r="D19" i="6"/>
  <c r="I18" i="6"/>
  <c r="I17" i="6"/>
  <c r="I16" i="6"/>
  <c r="I15" i="6"/>
  <c r="I14" i="6"/>
  <c r="I13" i="6"/>
  <c r="I12" i="6"/>
  <c r="I11" i="6"/>
  <c r="I19" i="6" l="1"/>
  <c r="N36" i="6"/>
  <c r="H36" i="6"/>
  <c r="M14" i="5"/>
  <c r="L14" i="5"/>
  <c r="K14" i="5"/>
  <c r="J14" i="5"/>
  <c r="I14" i="5"/>
  <c r="H14" i="5"/>
  <c r="G14" i="5"/>
  <c r="F14" i="5"/>
  <c r="L31" i="2"/>
  <c r="K31" i="2"/>
  <c r="J31" i="2"/>
  <c r="I31" i="2"/>
  <c r="F18" i="1" l="1"/>
  <c r="J18" i="1" l="1"/>
  <c r="H18" i="1"/>
  <c r="E18" i="1"/>
  <c r="D18" i="1"/>
  <c r="E31" i="2"/>
  <c r="G10" i="1"/>
  <c r="G11" i="1"/>
  <c r="K14" i="1" l="1"/>
  <c r="G14" i="1" l="1"/>
  <c r="G13" i="1"/>
  <c r="G12" i="1"/>
  <c r="G17" i="1"/>
  <c r="G16" i="1"/>
  <c r="K16" i="1" s="1"/>
  <c r="I18" i="1" l="1"/>
  <c r="M24" i="2"/>
  <c r="D31" i="2" l="1"/>
  <c r="C31" i="2"/>
  <c r="M30" i="2"/>
  <c r="G30" i="2"/>
  <c r="M29" i="2"/>
  <c r="G29" i="2"/>
  <c r="M28" i="2"/>
  <c r="G28" i="2"/>
  <c r="M27" i="2"/>
  <c r="G27" i="2"/>
  <c r="M26" i="2"/>
  <c r="G26" i="2"/>
  <c r="M25" i="2"/>
  <c r="G25" i="2"/>
  <c r="G24" i="2"/>
  <c r="M23" i="2"/>
  <c r="G23" i="2"/>
  <c r="G18" i="2"/>
  <c r="F18" i="2"/>
  <c r="E18" i="2"/>
  <c r="D18" i="2"/>
  <c r="C18" i="2"/>
  <c r="M17" i="2"/>
  <c r="H17" i="2"/>
  <c r="M16" i="2"/>
  <c r="H16" i="2"/>
  <c r="H15" i="2"/>
  <c r="H14" i="2"/>
  <c r="H13" i="2"/>
  <c r="H12" i="2"/>
  <c r="H11" i="2"/>
  <c r="H10" i="2"/>
  <c r="I18" i="2" l="1"/>
  <c r="M11" i="2"/>
  <c r="M10" i="2"/>
  <c r="M13" i="2"/>
  <c r="H18" i="2"/>
  <c r="M31" i="2"/>
  <c r="G31" i="2"/>
  <c r="J18" i="2" l="1"/>
  <c r="M14" i="2"/>
  <c r="M12" i="2"/>
  <c r="C18" i="1" l="1"/>
  <c r="K17" i="1"/>
  <c r="K13" i="1"/>
  <c r="K12" i="1"/>
  <c r="K11" i="1"/>
  <c r="K10" i="1"/>
  <c r="L18" i="2" l="1"/>
  <c r="K18" i="2"/>
  <c r="M15" i="2"/>
  <c r="M18" i="2" s="1"/>
  <c r="K18" i="1"/>
  <c r="G18" i="1" l="1"/>
</calcChain>
</file>

<file path=xl/sharedStrings.xml><?xml version="1.0" encoding="utf-8"?>
<sst xmlns="http://schemas.openxmlformats.org/spreadsheetml/2006/main" count="370" uniqueCount="123">
  <si>
    <t>BENEFICIARIOS</t>
  </si>
  <si>
    <t>REGIONALES</t>
  </si>
  <si>
    <t>PLANTAS SEMBRADAS</t>
  </si>
  <si>
    <t>TAREAS FOMENTADAS</t>
  </si>
  <si>
    <t>H</t>
  </si>
  <si>
    <t>M</t>
  </si>
  <si>
    <t>TOTALES</t>
  </si>
  <si>
    <t>TAREAS RENOVADAS</t>
  </si>
  <si>
    <t>NORCENTRAL</t>
  </si>
  <si>
    <t>NORDESTE</t>
  </si>
  <si>
    <t>NOROESTE</t>
  </si>
  <si>
    <t>NORTE</t>
  </si>
  <si>
    <t>SUR</t>
  </si>
  <si>
    <t>SURESTE</t>
  </si>
  <si>
    <t>SUROESTE</t>
  </si>
  <si>
    <t xml:space="preserve"> </t>
  </si>
  <si>
    <t>RESUMEN MANEJO INTERADO DE PLAGAS</t>
  </si>
  <si>
    <t>TRAMPEO DE BROCA</t>
  </si>
  <si>
    <t>CONTROL QUÍMICO DE BROCA</t>
  </si>
  <si>
    <t>TRAMPAS INSTALADAS</t>
  </si>
  <si>
    <t>FINCAS EN TRAMPEO</t>
  </si>
  <si>
    <t>TAREAS TRAMPEADAS</t>
  </si>
  <si>
    <t>FINCAS INTERVENIDAS</t>
  </si>
  <si>
    <t xml:space="preserve">TAREAS </t>
  </si>
  <si>
    <t>CONTROL QUIMICO DE ROYA</t>
  </si>
  <si>
    <t>CONTROL DE MALEZAS</t>
  </si>
  <si>
    <t xml:space="preserve">Ing. Toribio Contreras R. </t>
  </si>
  <si>
    <t>CENTRAL</t>
  </si>
  <si>
    <t>Septiembre, 2022.</t>
  </si>
  <si>
    <t>Trimestre abr/jun</t>
  </si>
  <si>
    <t>Trimestre jul/sep</t>
  </si>
  <si>
    <t xml:space="preserve">Tareas de Café Sembradas </t>
  </si>
  <si>
    <t>Plantas  de Café Sembradas</t>
  </si>
  <si>
    <t xml:space="preserve">Tareas intervenidas con instalacion de trampas para control de broca </t>
  </si>
  <si>
    <t xml:space="preserve">Tareas con Productos Quimicos para control de Enfermedades </t>
  </si>
  <si>
    <t xml:space="preserve"> SIEMBRAS DE PLANTAS DE CAFÉ EN FOMENTO Y RENOVACIÓN DE CAFETALES</t>
  </si>
  <si>
    <t>NOVIEMBRE, 2023.</t>
  </si>
  <si>
    <t>DIVISIÓN DE EXTENSIÓN</t>
  </si>
  <si>
    <t xml:space="preserve">RESUMEN NUMÉRICO DE LAS ACTIVIDADES DE EXTENSIÓN MES DE NOVIEMBRE  2023 </t>
  </si>
  <si>
    <t>Mes: NOVIEMBRE 2023</t>
  </si>
  <si>
    <t>Visitas Ficas</t>
  </si>
  <si>
    <t>Total P.</t>
  </si>
  <si>
    <t>Adiestramientos</t>
  </si>
  <si>
    <t>Visitas Domic.</t>
  </si>
  <si>
    <t>Consultas Oficina</t>
  </si>
  <si>
    <t>Dem. Métodos</t>
  </si>
  <si>
    <t>Dem. Resultados</t>
  </si>
  <si>
    <t>Giras</t>
  </si>
  <si>
    <t>Día de Campo</t>
  </si>
  <si>
    <t>Reuniones</t>
  </si>
  <si>
    <t>CURSOS</t>
  </si>
  <si>
    <t>TALLERES</t>
  </si>
  <si>
    <t>CHARLAS</t>
  </si>
  <si>
    <t>TOTAL</t>
  </si>
  <si>
    <t>DIRECCIÓN TÉCNICA</t>
  </si>
  <si>
    <t>DIVISIÓN COSECHA Y POSTCOSECHA DL CAFÉ</t>
  </si>
  <si>
    <t xml:space="preserve">INFORME DE ACTIVIDADES REALIZADAS CORRESPONIENTES AL MES DE NOVIEMBRE 2023                                     </t>
  </si>
  <si>
    <t>CUADRO RESUMEN DE: EQUIPOS, MAQUINARIAS E INFRAESTRUCTURAS, INTERVENIDAS PARA EL BENEFICCIADO DEL CAFÉ</t>
  </si>
  <si>
    <t>DESPULPADORA</t>
  </si>
  <si>
    <t>MOLINO</t>
  </si>
  <si>
    <t xml:space="preserve">OTROS </t>
  </si>
  <si>
    <t xml:space="preserve">CENTRAL </t>
  </si>
  <si>
    <t>Rep. Benef. Humedos(5)</t>
  </si>
  <si>
    <t>3 Secaderos (Ampliacion y Reparacion)</t>
  </si>
  <si>
    <t>PRONÓSTICO Y REPORTE DE COSECHA 2023-2024</t>
  </si>
  <si>
    <t>DIRECCIONES REGIONALES</t>
  </si>
  <si>
    <t>TOTAL AREA EN PRODUCCIÓN (TAS.)</t>
  </si>
  <si>
    <t>PRODUCCIÓN ESPERADA EN QQS. ORO (PRONÓSTICO)</t>
  </si>
  <si>
    <t>CAFÉ COSECHADO  (QQs.)</t>
  </si>
  <si>
    <t>PLANTACIÓN VIEJA</t>
  </si>
  <si>
    <t>PLANTACIÓN NUEVA</t>
  </si>
  <si>
    <t>AGOST.</t>
  </si>
  <si>
    <t>SEPT.</t>
  </si>
  <si>
    <t>OCT.</t>
  </si>
  <si>
    <t>NOV.</t>
  </si>
  <si>
    <t>DIC.</t>
  </si>
  <si>
    <r>
      <t xml:space="preserve">NORDESTE </t>
    </r>
    <r>
      <rPr>
        <b/>
        <sz val="11"/>
        <color theme="5" tint="-0.249977111117893"/>
        <rFont val="Calibri"/>
        <family val="2"/>
        <scheme val="minor"/>
      </rPr>
      <t>(ROBUSTA)</t>
    </r>
  </si>
  <si>
    <r>
      <t>SURESTE</t>
    </r>
    <r>
      <rPr>
        <b/>
        <sz val="11"/>
        <color theme="5" tint="-0.249977111117893"/>
        <rFont val="Calibri"/>
        <family val="2"/>
        <scheme val="minor"/>
      </rPr>
      <t xml:space="preserve"> (ROBUSTA)</t>
    </r>
  </si>
  <si>
    <t>DIVISION DE VERIFICACION</t>
  </si>
  <si>
    <t>No.</t>
  </si>
  <si>
    <t>DETALLE</t>
  </si>
  <si>
    <t>NOV</t>
  </si>
  <si>
    <t>Inspecciones nuevas a: fincas, beneficio húmedo y beneficio seco</t>
  </si>
  <si>
    <t>Inspecciones de seguimiento a: fincas, beneficio húmedo y beneficio seco</t>
  </si>
  <si>
    <t>Inspecciones realizadas a la Denominación de Origen “Café de Valdesia”</t>
  </si>
  <si>
    <t>Inspecciones realizadas a la Denominación de Origen “Café Barahona”</t>
  </si>
  <si>
    <t>Inspecciones realizadas a la Marca de Certificación “Café Monte Bonito”</t>
  </si>
  <si>
    <t>Inspección y toma de muestra de Lotes de Café Verde y Café Semi-Tostado de exportación</t>
  </si>
  <si>
    <t xml:space="preserve">ACTIVIDADES REALIZADAS </t>
  </si>
  <si>
    <t>LABORATORIO RAÚL H. MELO</t>
  </si>
  <si>
    <t>Muestras recibidas por el laboratorio</t>
  </si>
  <si>
    <t>Muestras analizadas por el laboratorio</t>
  </si>
  <si>
    <t>Análisis sensorial realizados por el laboratorio</t>
  </si>
  <si>
    <t>Análisis físico realizados por el laboratorio</t>
  </si>
  <si>
    <t>Análisis de ocratoxina realizados por el laboratorio</t>
  </si>
  <si>
    <t>Lotes de exportación analizados por el laboratorio</t>
  </si>
  <si>
    <t>Sacos de café correspondientes a los lotes de exportación analizados (sacos de 60 Kg.)</t>
  </si>
  <si>
    <t>Muestras directas analizadas por el laboratorio (Partidas)</t>
  </si>
  <si>
    <t>VERDE</t>
  </si>
  <si>
    <t>TOSTADO</t>
  </si>
  <si>
    <t>Contratos de venta registrados de café verde y café procesado</t>
  </si>
  <si>
    <t>Notificaciones de embarque registradas de café verde y café procesado</t>
  </si>
  <si>
    <t>Permisos de embarque con valor comercial emitidos de café verde y café procesado</t>
  </si>
  <si>
    <t>Permisos de embarque sin valor comercial emitidos de café verde y café procesado</t>
  </si>
  <si>
    <t>Certificados de origen emitidos de café verde y café procesado</t>
  </si>
  <si>
    <t>Registro de exportador tramitados y/o realizados</t>
  </si>
  <si>
    <t>Volumen (QQ.) de café exportado en todas sus formas</t>
  </si>
  <si>
    <t>Divisas (US$) generas por las exportaciones de café en todas sus formas</t>
  </si>
  <si>
    <t>Certificaciones de nuevas fincas</t>
  </si>
  <si>
    <t xml:space="preserve">NOVIEMBRE </t>
  </si>
  <si>
    <t>DIVISION DE COMERCIAL Y CERTIFICACIÓN</t>
  </si>
  <si>
    <t>DEPARTAMENTO DE DESARROLLO RURAL</t>
  </si>
  <si>
    <t xml:space="preserve">INFORME MESUAL DE ACTIVIDADES REALIZADAS </t>
  </si>
  <si>
    <t>MES</t>
  </si>
  <si>
    <t>NOVIEMBRE 2023</t>
  </si>
  <si>
    <t xml:space="preserve">Total </t>
  </si>
  <si>
    <t>Visitas Funcionarios Oficiales</t>
  </si>
  <si>
    <t>Visitas Funcionarios Privados</t>
  </si>
  <si>
    <t>Becas Entregadas</t>
  </si>
  <si>
    <t xml:space="preserve">Familias Afiliadas SENASA </t>
  </si>
  <si>
    <t>Operativos Médicos</t>
  </si>
  <si>
    <t>SEDE CENTRAL</t>
  </si>
  <si>
    <t>INSTITUTO DOMINICANO DEL CAFÉ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</si>
</sst>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6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theme="5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4" fontId="0" fillId="0" borderId="0" xfId="0" applyNumberFormat="1"/>
    <xf numFmtId="0" fontId="0" fillId="0" borderId="1" xfId="0" applyBorder="1"/>
    <xf numFmtId="164" fontId="0" fillId="0" borderId="1" xfId="1" applyNumberFormat="1" applyFont="1" applyBorder="1"/>
    <xf numFmtId="3" fontId="0" fillId="0" borderId="1" xfId="0" applyNumberFormat="1" applyBorder="1"/>
    <xf numFmtId="164" fontId="4" fillId="0" borderId="0" xfId="1" applyNumberFormat="1" applyFont="1" applyFill="1" applyBorder="1" applyAlignment="1">
      <alignment horizontal="right"/>
    </xf>
    <xf numFmtId="3" fontId="0" fillId="0" borderId="0" xfId="0" applyNumberFormat="1"/>
    <xf numFmtId="164" fontId="0" fillId="0" borderId="0" xfId="1" applyNumberFormat="1" applyFont="1" applyBorder="1"/>
    <xf numFmtId="164" fontId="0" fillId="0" borderId="1" xfId="0" applyNumberFormat="1" applyBorder="1"/>
    <xf numFmtId="3" fontId="4" fillId="0" borderId="0" xfId="0" applyNumberFormat="1" applyFont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3" fontId="5" fillId="0" borderId="0" xfId="0" applyNumberFormat="1" applyFont="1" applyAlignment="1">
      <alignment horizontal="center"/>
    </xf>
    <xf numFmtId="0" fontId="0" fillId="0" borderId="1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6">
    <cellStyle name="Comma 2" xfId="5" xr:uid="{EDAA4F0B-29A1-4E47-B6E7-12D609EE2050}"/>
    <cellStyle name="Millares" xfId="1" builtinId="3"/>
    <cellStyle name="Millares 5" xfId="4" xr:uid="{FE848D82-68DA-4361-8520-3A0AC36CA63E}"/>
    <cellStyle name="Normal" xfId="0" builtinId="0"/>
    <cellStyle name="Normal 2" xfId="2" xr:uid="{6B1A17FB-1EEC-4C2A-8EB9-3331B8423260}"/>
    <cellStyle name="Normal 5 2" xfId="3" xr:uid="{C4A59B7A-BEF4-43B1-A5D1-EC21D242B1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/>
              <a:t>Plantas de Cafe Sembradas </a:t>
            </a:r>
          </a:p>
          <a:p>
            <a:pPr>
              <a:defRPr/>
            </a:pPr>
            <a:r>
              <a:rPr lang="es-DO" b="1"/>
              <a:t>Trimestre abril/junio vs julio/septiembre</a:t>
            </a:r>
          </a:p>
          <a:p>
            <a:pPr>
              <a:defRPr/>
            </a:pPr>
            <a:r>
              <a:rPr lang="es-DO" b="1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[2]SIEMBRA!$D$30</c:f>
              <c:strCache>
                <c:ptCount val="1"/>
                <c:pt idx="0">
                  <c:v>Trimestre abr/jun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[2]SIEMBRA!$C$31:$C$38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[2]SIEMBRA!$D$31:$D$38</c:f>
              <c:numCache>
                <c:formatCode>General</c:formatCode>
                <c:ptCount val="8"/>
                <c:pt idx="0">
                  <c:v>82400</c:v>
                </c:pt>
                <c:pt idx="1">
                  <c:v>132943</c:v>
                </c:pt>
                <c:pt idx="2">
                  <c:v>225900</c:v>
                </c:pt>
                <c:pt idx="3">
                  <c:v>19450</c:v>
                </c:pt>
                <c:pt idx="4">
                  <c:v>138795</c:v>
                </c:pt>
                <c:pt idx="5">
                  <c:v>76798</c:v>
                </c:pt>
                <c:pt idx="6">
                  <c:v>412197</c:v>
                </c:pt>
                <c:pt idx="7">
                  <c:v>2761068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A-4EC9-AB77-CB5F9E2BF135}"/>
            </c:ext>
          </c:extLst>
        </c:ser>
        <c:ser>
          <c:idx val="1"/>
          <c:order val="1"/>
          <c:tx>
            <c:strRef>
              <c:f>[2]SIEMBRA!$E$30</c:f>
              <c:strCache>
                <c:ptCount val="1"/>
                <c:pt idx="0">
                  <c:v>Trimestre jul/sep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[2]SIEMBRA!$C$31:$C$38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[2]SIEMBRA!$E$31:$E$38</c:f>
              <c:numCache>
                <c:formatCode>General</c:formatCode>
                <c:ptCount val="8"/>
                <c:pt idx="0">
                  <c:v>332990</c:v>
                </c:pt>
                <c:pt idx="1">
                  <c:v>135000</c:v>
                </c:pt>
                <c:pt idx="2">
                  <c:v>154600</c:v>
                </c:pt>
                <c:pt idx="3">
                  <c:v>5300</c:v>
                </c:pt>
                <c:pt idx="4">
                  <c:v>129530</c:v>
                </c:pt>
                <c:pt idx="5">
                  <c:v>35683</c:v>
                </c:pt>
                <c:pt idx="6">
                  <c:v>726671</c:v>
                </c:pt>
                <c:pt idx="7">
                  <c:v>823499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5A-4EC9-AB77-CB5F9E2BF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8492575"/>
        <c:axId val="1768492991"/>
      </c:barChart>
      <c:catAx>
        <c:axId val="176849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68492991"/>
        <c:crosses val="autoZero"/>
        <c:auto val="1"/>
        <c:lblAlgn val="ctr"/>
        <c:lblOffset val="100"/>
        <c:noMultiLvlLbl val="0"/>
      </c:catAx>
      <c:valAx>
        <c:axId val="1768492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768492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200" b="1"/>
              <a:t>Tareas de Cafe Sembradas</a:t>
            </a:r>
          </a:p>
          <a:p>
            <a:pPr>
              <a:defRPr/>
            </a:pPr>
            <a:r>
              <a:rPr lang="es-DO" sz="1200" b="1" i="0" baseline="0">
                <a:effectLst/>
              </a:rPr>
              <a:t>Trimestre abril/junio vs julio/septiembre</a:t>
            </a:r>
            <a:endParaRPr lang="en-PR" sz="1200" b="1">
              <a:effectLst/>
            </a:endParaRPr>
          </a:p>
          <a:p>
            <a:pPr>
              <a:defRPr/>
            </a:pPr>
            <a:r>
              <a:rPr lang="es-DO" sz="1200" b="1" i="0" baseline="0">
                <a:effectLst/>
              </a:rPr>
              <a:t>2022</a:t>
            </a:r>
            <a:endParaRPr lang="en-PR" sz="1200" b="1">
              <a:effectLst/>
            </a:endParaRPr>
          </a:p>
          <a:p>
            <a:pPr>
              <a:defRPr/>
            </a:pPr>
            <a:endParaRPr lang="es-DO"/>
          </a:p>
        </c:rich>
      </c:tx>
      <c:layout>
        <c:manualLayout>
          <c:xMode val="edge"/>
          <c:yMode val="edge"/>
          <c:x val="0.18847222222222221"/>
          <c:y val="4.64252553389043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[2]SIEMBRA!$D$50</c:f>
              <c:strCache>
                <c:ptCount val="1"/>
                <c:pt idx="0">
                  <c:v>Trimestre abr/jun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[2]SIEMBRA!$C$51:$C$58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[2]SIEMBRA!$D$51:$D$58</c:f>
              <c:numCache>
                <c:formatCode>General</c:formatCode>
                <c:ptCount val="8"/>
                <c:pt idx="0">
                  <c:v>343</c:v>
                </c:pt>
                <c:pt idx="1">
                  <c:v>379.70000000000005</c:v>
                </c:pt>
                <c:pt idx="2">
                  <c:v>901</c:v>
                </c:pt>
                <c:pt idx="3">
                  <c:v>77</c:v>
                </c:pt>
                <c:pt idx="4">
                  <c:v>455.5</c:v>
                </c:pt>
                <c:pt idx="5">
                  <c:v>305</c:v>
                </c:pt>
                <c:pt idx="6">
                  <c:v>1602.7800000000002</c:v>
                </c:pt>
                <c:pt idx="7">
                  <c:v>11373.35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2-4EC7-AC0B-3C81E05FA8D4}"/>
            </c:ext>
          </c:extLst>
        </c:ser>
        <c:ser>
          <c:idx val="1"/>
          <c:order val="1"/>
          <c:tx>
            <c:strRef>
              <c:f>[2]SIEMBRA!$E$50</c:f>
              <c:strCache>
                <c:ptCount val="1"/>
                <c:pt idx="0">
                  <c:v>Trimestre jul/sep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[2]SIEMBRA!$C$51:$C$58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[2]SIEMBRA!$E$51:$E$58</c:f>
              <c:numCache>
                <c:formatCode>General</c:formatCode>
                <c:ptCount val="8"/>
                <c:pt idx="0">
                  <c:v>1338</c:v>
                </c:pt>
                <c:pt idx="1">
                  <c:v>531.9</c:v>
                </c:pt>
                <c:pt idx="2">
                  <c:v>541</c:v>
                </c:pt>
                <c:pt idx="3">
                  <c:v>23</c:v>
                </c:pt>
                <c:pt idx="4">
                  <c:v>592.37</c:v>
                </c:pt>
                <c:pt idx="5">
                  <c:v>142</c:v>
                </c:pt>
                <c:pt idx="6">
                  <c:v>2845.26</c:v>
                </c:pt>
                <c:pt idx="7">
                  <c:v>3760.73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22-4EC7-AC0B-3C81E05FA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485071"/>
        <c:axId val="2011489231"/>
      </c:barChart>
      <c:catAx>
        <c:axId val="201148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11489231"/>
        <c:crosses val="autoZero"/>
        <c:auto val="1"/>
        <c:lblAlgn val="ctr"/>
        <c:lblOffset val="100"/>
        <c:noMultiLvlLbl val="0"/>
      </c:catAx>
      <c:valAx>
        <c:axId val="2011489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11485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200" b="1">
                <a:latin typeface="+mj-lt"/>
                <a:cs typeface="Arial" panose="020B0604020202020204" pitchFamily="34" charset="0"/>
              </a:rPr>
              <a:t>Tareas Trampeadas para Control de Broca.</a:t>
            </a:r>
          </a:p>
          <a:p>
            <a:pPr>
              <a:defRPr/>
            </a:pPr>
            <a:r>
              <a:rPr lang="es-DO" sz="1200" b="1" i="0" baseline="0">
                <a:effectLst/>
                <a:latin typeface="+mj-lt"/>
                <a:cs typeface="Arial" panose="020B0604020202020204" pitchFamily="34" charset="0"/>
              </a:rPr>
              <a:t>Trimestre abril/junio vs julio/septiembre</a:t>
            </a:r>
            <a:endParaRPr lang="en-PR" sz="1200" b="1">
              <a:effectLst/>
              <a:latin typeface="+mj-lt"/>
              <a:cs typeface="Arial" panose="020B0604020202020204" pitchFamily="34" charset="0"/>
            </a:endParaRPr>
          </a:p>
          <a:p>
            <a:pPr>
              <a:defRPr/>
            </a:pPr>
            <a:r>
              <a:rPr lang="es-DO" sz="1200" b="1" i="0" baseline="0">
                <a:effectLst/>
                <a:latin typeface="+mj-lt"/>
                <a:cs typeface="Arial" panose="020B0604020202020204" pitchFamily="34" charset="0"/>
              </a:rPr>
              <a:t>2022</a:t>
            </a:r>
            <a:endParaRPr lang="en-PR" sz="1200" b="1">
              <a:effectLst/>
              <a:latin typeface="+mj-lt"/>
              <a:cs typeface="Arial" panose="020B0604020202020204" pitchFamily="34" charset="0"/>
            </a:endParaRPr>
          </a:p>
          <a:p>
            <a:pPr>
              <a:defRPr/>
            </a:pPr>
            <a:endParaRPr lang="es-D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[2]SIEMBRA!$D$71</c:f>
              <c:strCache>
                <c:ptCount val="1"/>
                <c:pt idx="0">
                  <c:v>Trimestre abr/jun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[2]SIEMBRA!$C$72:$C$79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[2]SIEMBRA!$D$72:$D$79</c:f>
              <c:numCache>
                <c:formatCode>General</c:formatCode>
                <c:ptCount val="8"/>
                <c:pt idx="0">
                  <c:v>9453</c:v>
                </c:pt>
                <c:pt idx="1">
                  <c:v>10801</c:v>
                </c:pt>
                <c:pt idx="2">
                  <c:v>2205</c:v>
                </c:pt>
                <c:pt idx="3">
                  <c:v>2876</c:v>
                </c:pt>
                <c:pt idx="4">
                  <c:v>1195</c:v>
                </c:pt>
                <c:pt idx="5">
                  <c:v>2521</c:v>
                </c:pt>
                <c:pt idx="6">
                  <c:v>3786</c:v>
                </c:pt>
                <c:pt idx="7">
                  <c:v>2999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CE-440C-8C4E-DF11F45D10CD}"/>
            </c:ext>
          </c:extLst>
        </c:ser>
        <c:ser>
          <c:idx val="1"/>
          <c:order val="1"/>
          <c:tx>
            <c:strRef>
              <c:f>[2]SIEMBRA!$E$71</c:f>
              <c:strCache>
                <c:ptCount val="1"/>
                <c:pt idx="0">
                  <c:v>Trimestre jul/sep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[2]SIEMBRA!$C$72:$C$79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[2]SIEMBRA!$E$72:$E$79</c:f>
              <c:numCache>
                <c:formatCode>General</c:formatCode>
                <c:ptCount val="8"/>
                <c:pt idx="0">
                  <c:v>1340</c:v>
                </c:pt>
                <c:pt idx="1">
                  <c:v>1042</c:v>
                </c:pt>
                <c:pt idx="2">
                  <c:v>0</c:v>
                </c:pt>
                <c:pt idx="3">
                  <c:v>518</c:v>
                </c:pt>
                <c:pt idx="4">
                  <c:v>1542</c:v>
                </c:pt>
                <c:pt idx="5">
                  <c:v>911</c:v>
                </c:pt>
                <c:pt idx="6">
                  <c:v>70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CE-440C-8C4E-DF11F45D1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3107039"/>
        <c:axId val="2063108703"/>
      </c:barChart>
      <c:catAx>
        <c:axId val="206310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63108703"/>
        <c:crosses val="autoZero"/>
        <c:auto val="1"/>
        <c:lblAlgn val="ctr"/>
        <c:lblOffset val="100"/>
        <c:noMultiLvlLbl val="0"/>
      </c:catAx>
      <c:valAx>
        <c:axId val="206310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6310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Tareas con Productos Quimicos para Control</a:t>
            </a:r>
            <a:r>
              <a:rPr lang="es-DO" baseline="0"/>
              <a:t> </a:t>
            </a:r>
          </a:p>
          <a:p>
            <a:pPr>
              <a:defRPr/>
            </a:pPr>
            <a:r>
              <a:rPr lang="es-DO" baseline="0"/>
              <a:t>de Enfermedades.</a:t>
            </a:r>
          </a:p>
          <a:p>
            <a:pPr>
              <a:defRPr/>
            </a:pPr>
            <a:r>
              <a:rPr lang="es-DO" sz="1200" b="0" i="0" baseline="0">
                <a:effectLst/>
              </a:rPr>
              <a:t>Trimestre abril/junio vs julio/septiembre</a:t>
            </a:r>
            <a:endParaRPr lang="en-PR" sz="1200" b="0">
              <a:effectLst/>
            </a:endParaRPr>
          </a:p>
          <a:p>
            <a:pPr>
              <a:defRPr/>
            </a:pPr>
            <a:r>
              <a:rPr lang="es-DO" sz="1200" b="0" i="0" baseline="0">
                <a:effectLst/>
              </a:rPr>
              <a:t>2022</a:t>
            </a:r>
            <a:endParaRPr lang="en-PR" sz="1200" b="0">
              <a:effectLst/>
            </a:endParaRPr>
          </a:p>
          <a:p>
            <a:pPr>
              <a:defRPr/>
            </a:pPr>
            <a:endParaRPr lang="es-DO"/>
          </a:p>
        </c:rich>
      </c:tx>
      <c:layout>
        <c:manualLayout>
          <c:xMode val="edge"/>
          <c:yMode val="edge"/>
          <c:x val="0.14112489063867018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[2]SIEMBRA!$D$93</c:f>
              <c:strCache>
                <c:ptCount val="1"/>
                <c:pt idx="0">
                  <c:v>Trimestre abr/jun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[2]SIEMBRA!$C$94:$C$101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[2]SIEMBRA!$D$94:$D$101</c:f>
              <c:numCache>
                <c:formatCode>General</c:formatCode>
                <c:ptCount val="8"/>
                <c:pt idx="0">
                  <c:v>1131</c:v>
                </c:pt>
                <c:pt idx="1">
                  <c:v>31</c:v>
                </c:pt>
                <c:pt idx="2">
                  <c:v>2010</c:v>
                </c:pt>
                <c:pt idx="3">
                  <c:v>60</c:v>
                </c:pt>
                <c:pt idx="4">
                  <c:v>535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2A-42A0-830A-83CC7874DDA7}"/>
            </c:ext>
          </c:extLst>
        </c:ser>
        <c:ser>
          <c:idx val="1"/>
          <c:order val="1"/>
          <c:tx>
            <c:strRef>
              <c:f>[2]SIEMBRA!$E$93</c:f>
              <c:strCache>
                <c:ptCount val="1"/>
                <c:pt idx="0">
                  <c:v>Trimestre jul/sep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[2]SIEMBRA!$C$94:$C$101</c:f>
              <c:strCache>
                <c:ptCount val="8"/>
                <c:pt idx="0">
                  <c:v>NORTE</c:v>
                </c:pt>
                <c:pt idx="1">
                  <c:v>NORCENTRAL</c:v>
                </c:pt>
                <c:pt idx="2">
                  <c:v>NOROESTE</c:v>
                </c:pt>
                <c:pt idx="3">
                  <c:v>NORDESTE</c:v>
                </c:pt>
                <c:pt idx="4">
                  <c:v>CENTRAL</c:v>
                </c:pt>
                <c:pt idx="5">
                  <c:v>SURESTE</c:v>
                </c:pt>
                <c:pt idx="6">
                  <c:v>SUROESTE</c:v>
                </c:pt>
                <c:pt idx="7">
                  <c:v>SUR</c:v>
                </c:pt>
              </c:strCache>
            </c:strRef>
          </c:cat>
          <c:val>
            <c:numRef>
              <c:f>[2]SIEMBRA!$E$94:$E$101</c:f>
              <c:numCache>
                <c:formatCode>General</c:formatCode>
                <c:ptCount val="8"/>
                <c:pt idx="0">
                  <c:v>2105</c:v>
                </c:pt>
                <c:pt idx="1">
                  <c:v>926</c:v>
                </c:pt>
                <c:pt idx="2">
                  <c:v>571</c:v>
                </c:pt>
                <c:pt idx="3">
                  <c:v>180</c:v>
                </c:pt>
                <c:pt idx="4">
                  <c:v>2155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2A-42A0-830A-83CC7874D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6114911"/>
        <c:axId val="2106112831"/>
      </c:barChart>
      <c:catAx>
        <c:axId val="2106114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106112831"/>
        <c:crosses val="autoZero"/>
        <c:auto val="1"/>
        <c:lblAlgn val="ctr"/>
        <c:lblOffset val="100"/>
        <c:noMultiLvlLbl val="0"/>
      </c:catAx>
      <c:valAx>
        <c:axId val="210611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106114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548640</xdr:colOff>
      <xdr:row>6</xdr:row>
      <xdr:rowOff>144780</xdr:rowOff>
    </xdr:from>
    <xdr:to>
      <xdr:col>10</xdr:col>
      <xdr:colOff>632460</xdr:colOff>
      <xdr:row>21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CB5FDE-EC16-4771-839C-6CB32C426C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22860</xdr:colOff>
      <xdr:row>27</xdr:row>
      <xdr:rowOff>160020</xdr:rowOff>
    </xdr:from>
    <xdr:to>
      <xdr:col>11</xdr:col>
      <xdr:colOff>106680</xdr:colOff>
      <xdr:row>42</xdr:row>
      <xdr:rowOff>121920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BB34C0F-C4C1-4126-AE26-756E6FB17E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48</xdr:row>
      <xdr:rowOff>160020</xdr:rowOff>
    </xdr:from>
    <xdr:to>
      <xdr:col>11</xdr:col>
      <xdr:colOff>83820</xdr:colOff>
      <xdr:row>63</xdr:row>
      <xdr:rowOff>129540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9B79389-2B1C-434C-8261-602C4D6D5D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71</xdr:row>
      <xdr:rowOff>15240</xdr:rowOff>
    </xdr:from>
    <xdr:to>
      <xdr:col>11</xdr:col>
      <xdr:colOff>83820</xdr:colOff>
      <xdr:row>86</xdr:row>
      <xdr:rowOff>15240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7BC39A5-0B64-45B0-B855-B3A9A29CEB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ndoc\Desktop\BACK%20UP%20LAPTOP%20DE%20HENRRY\DPTO.%20MERCADOS%20Y%20CERTIFICACION\FORMATO%20PARA%20LAS%20ACTIVIDADES%20REALIZADAS%20DE%20LA%20DV.xlsx" TargetMode="External"/><Relationship Id="rId1" Type="http://schemas.openxmlformats.org/officeDocument/2006/relationships/externalLinkPath" Target="file:///C:\Users\Indoc\Desktop\BACK%20UP%20LAPTOP%20DE%20HENRRY\DPTO.%20MERCADOS%20Y%20CERTIFICACION\FORMATO%20PARA%20LAS%20ACTIVIDADES%20REALIZADAS%20DE%20LA%20D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cont\Desktop\INFORMES%20Y%20DOCUMENTO2022\INFORMES%20DIRECCION%20TECNICA\RESUMEN%20ABRIL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-DIC 2023"/>
      <sheetName val="ENE-DIC 2022"/>
      <sheetName val="ENE-DIC 2021"/>
      <sheetName val="OCT-DIC 2020"/>
      <sheetName val="OCT-DIC (Proyectado)"/>
    </sheetNames>
    <sheetDataSet>
      <sheetData sheetId="0" refreshError="1"/>
      <sheetData sheetId="1">
        <row r="11">
          <cell r="M11">
            <v>0</v>
          </cell>
        </row>
      </sheetData>
      <sheetData sheetId="2">
        <row r="11">
          <cell r="M11">
            <v>0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P"/>
      <sheetName val="SIEMBRA"/>
    </sheetNames>
    <sheetDataSet>
      <sheetData sheetId="0"/>
      <sheetData sheetId="1">
        <row r="30">
          <cell r="D30" t="str">
            <v>Trimestre abr/jun</v>
          </cell>
          <cell r="E30" t="str">
            <v>Trimestre jul/sep</v>
          </cell>
        </row>
        <row r="31">
          <cell r="C31" t="str">
            <v>NORTE</v>
          </cell>
          <cell r="D31">
            <v>82400</v>
          </cell>
          <cell r="E31">
            <v>332990</v>
          </cell>
        </row>
        <row r="32">
          <cell r="C32" t="str">
            <v>NORCENTRAL</v>
          </cell>
          <cell r="D32">
            <v>132943</v>
          </cell>
          <cell r="E32">
            <v>135000</v>
          </cell>
        </row>
        <row r="33">
          <cell r="C33" t="str">
            <v>NOROESTE</v>
          </cell>
          <cell r="D33">
            <v>225900</v>
          </cell>
          <cell r="E33">
            <v>154600</v>
          </cell>
        </row>
        <row r="34">
          <cell r="C34" t="str">
            <v>NORDESTE</v>
          </cell>
          <cell r="D34">
            <v>19450</v>
          </cell>
          <cell r="E34">
            <v>5300</v>
          </cell>
        </row>
        <row r="35">
          <cell r="C35" t="str">
            <v>CENTRAL</v>
          </cell>
          <cell r="D35">
            <v>138795</v>
          </cell>
          <cell r="E35">
            <v>129530</v>
          </cell>
        </row>
        <row r="36">
          <cell r="C36" t="str">
            <v>SURESTE</v>
          </cell>
          <cell r="D36">
            <v>76798</v>
          </cell>
          <cell r="E36">
            <v>35683</v>
          </cell>
        </row>
        <row r="37">
          <cell r="C37" t="str">
            <v>SUROESTE</v>
          </cell>
          <cell r="D37">
            <v>412197</v>
          </cell>
          <cell r="E37">
            <v>726671</v>
          </cell>
        </row>
        <row r="38">
          <cell r="C38" t="str">
            <v>SUR</v>
          </cell>
          <cell r="D38">
            <v>2761068</v>
          </cell>
          <cell r="E38">
            <v>823499</v>
          </cell>
        </row>
        <row r="50">
          <cell r="D50" t="str">
            <v>Trimestre abr/jun</v>
          </cell>
          <cell r="E50" t="str">
            <v>Trimestre jul/sep</v>
          </cell>
        </row>
        <row r="51">
          <cell r="C51" t="str">
            <v>NORTE</v>
          </cell>
          <cell r="D51">
            <v>343</v>
          </cell>
          <cell r="E51">
            <v>1338</v>
          </cell>
        </row>
        <row r="52">
          <cell r="C52" t="str">
            <v>NORCENTRAL</v>
          </cell>
          <cell r="D52">
            <v>379.70000000000005</v>
          </cell>
          <cell r="E52">
            <v>531.9</v>
          </cell>
        </row>
        <row r="53">
          <cell r="C53" t="str">
            <v>NOROESTE</v>
          </cell>
          <cell r="D53">
            <v>901</v>
          </cell>
          <cell r="E53">
            <v>541</v>
          </cell>
        </row>
        <row r="54">
          <cell r="C54" t="str">
            <v>NORDESTE</v>
          </cell>
          <cell r="D54">
            <v>77</v>
          </cell>
          <cell r="E54">
            <v>23</v>
          </cell>
        </row>
        <row r="55">
          <cell r="C55" t="str">
            <v>CENTRAL</v>
          </cell>
          <cell r="D55">
            <v>455.5</v>
          </cell>
          <cell r="E55">
            <v>592.37</v>
          </cell>
        </row>
        <row r="56">
          <cell r="C56" t="str">
            <v>SURESTE</v>
          </cell>
          <cell r="D56">
            <v>305</v>
          </cell>
          <cell r="E56">
            <v>142</v>
          </cell>
        </row>
        <row r="57">
          <cell r="C57" t="str">
            <v>SUROESTE</v>
          </cell>
          <cell r="D57">
            <v>1602.7800000000002</v>
          </cell>
          <cell r="E57">
            <v>2845.26</v>
          </cell>
        </row>
        <row r="58">
          <cell r="C58" t="str">
            <v>SUR</v>
          </cell>
          <cell r="D58">
            <v>11373.35</v>
          </cell>
          <cell r="E58">
            <v>3760.73</v>
          </cell>
        </row>
        <row r="71">
          <cell r="D71" t="str">
            <v>Trimestre abr/jun</v>
          </cell>
          <cell r="E71" t="str">
            <v>Trimestre jul/sep</v>
          </cell>
        </row>
        <row r="72">
          <cell r="C72" t="str">
            <v>NORTE</v>
          </cell>
          <cell r="D72">
            <v>9453</v>
          </cell>
          <cell r="E72">
            <v>1340</v>
          </cell>
        </row>
        <row r="73">
          <cell r="C73" t="str">
            <v>NORCENTRAL</v>
          </cell>
          <cell r="D73">
            <v>10801</v>
          </cell>
          <cell r="E73">
            <v>1042</v>
          </cell>
        </row>
        <row r="74">
          <cell r="C74" t="str">
            <v>NOROESTE</v>
          </cell>
          <cell r="D74">
            <v>2205</v>
          </cell>
          <cell r="E74">
            <v>0</v>
          </cell>
        </row>
        <row r="75">
          <cell r="C75" t="str">
            <v>NORDESTE</v>
          </cell>
          <cell r="D75">
            <v>2876</v>
          </cell>
          <cell r="E75">
            <v>518</v>
          </cell>
        </row>
        <row r="76">
          <cell r="C76" t="str">
            <v>CENTRAL</v>
          </cell>
          <cell r="D76">
            <v>1195</v>
          </cell>
          <cell r="E76">
            <v>1542</v>
          </cell>
        </row>
        <row r="77">
          <cell r="C77" t="str">
            <v>SURESTE</v>
          </cell>
          <cell r="D77">
            <v>2521</v>
          </cell>
          <cell r="E77">
            <v>911</v>
          </cell>
        </row>
        <row r="78">
          <cell r="C78" t="str">
            <v>SUROESTE</v>
          </cell>
          <cell r="D78">
            <v>3786</v>
          </cell>
          <cell r="E78">
            <v>70</v>
          </cell>
        </row>
        <row r="79">
          <cell r="C79" t="str">
            <v>SUR</v>
          </cell>
          <cell r="D79">
            <v>2999</v>
          </cell>
          <cell r="E79">
            <v>0</v>
          </cell>
        </row>
        <row r="93">
          <cell r="D93" t="str">
            <v>Trimestre abr/jun</v>
          </cell>
          <cell r="E93" t="str">
            <v>Trimestre jul/sep</v>
          </cell>
        </row>
        <row r="94">
          <cell r="C94" t="str">
            <v>NORTE</v>
          </cell>
          <cell r="D94">
            <v>1131</v>
          </cell>
          <cell r="E94">
            <v>2105</v>
          </cell>
        </row>
        <row r="95">
          <cell r="C95" t="str">
            <v>NORCENTRAL</v>
          </cell>
          <cell r="D95">
            <v>31</v>
          </cell>
          <cell r="E95">
            <v>926</v>
          </cell>
        </row>
        <row r="96">
          <cell r="C96" t="str">
            <v>NOROESTE</v>
          </cell>
          <cell r="D96">
            <v>2010</v>
          </cell>
          <cell r="E96">
            <v>571</v>
          </cell>
        </row>
        <row r="97">
          <cell r="C97" t="str">
            <v>NORDESTE</v>
          </cell>
          <cell r="D97">
            <v>60</v>
          </cell>
          <cell r="E97">
            <v>180</v>
          </cell>
        </row>
        <row r="98">
          <cell r="C98" t="str">
            <v>CENTRAL</v>
          </cell>
          <cell r="D98">
            <v>535</v>
          </cell>
          <cell r="E98">
            <v>2155</v>
          </cell>
        </row>
        <row r="99">
          <cell r="C99" t="str">
            <v>SURESTE</v>
          </cell>
          <cell r="D99">
            <v>0</v>
          </cell>
          <cell r="E99">
            <v>0</v>
          </cell>
        </row>
        <row r="100">
          <cell r="C100" t="str">
            <v>SUROESTE</v>
          </cell>
          <cell r="D100">
            <v>0</v>
          </cell>
          <cell r="E100">
            <v>0</v>
          </cell>
        </row>
        <row r="101">
          <cell r="C101" t="str">
            <v>SUR</v>
          </cell>
          <cell r="D101">
            <v>0</v>
          </cell>
          <cell r="E10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F9472-F100-4275-8DDA-F4CAAEC9E9E7}">
  <dimension ref="B4:N22"/>
  <sheetViews>
    <sheetView workbookViewId="0">
      <selection activeCell="B4" sqref="B4"/>
    </sheetView>
  </sheetViews>
  <sheetFormatPr baseColWidth="10" defaultRowHeight="14.4" x14ac:dyDescent="0.3"/>
  <cols>
    <col min="2" max="3" width="15.21875" customWidth="1"/>
    <col min="4" max="4" width="16" customWidth="1"/>
    <col min="8" max="8" width="15.21875" customWidth="1"/>
  </cols>
  <sheetData>
    <row r="4" spans="2:14" x14ac:dyDescent="0.3">
      <c r="B4" t="s">
        <v>122</v>
      </c>
    </row>
    <row r="5" spans="2:14" x14ac:dyDescent="0.3">
      <c r="B5" t="s">
        <v>35</v>
      </c>
    </row>
    <row r="6" spans="2:14" x14ac:dyDescent="0.3">
      <c r="B6" t="s">
        <v>36</v>
      </c>
    </row>
    <row r="8" spans="2:14" x14ac:dyDescent="0.3">
      <c r="E8" t="s">
        <v>0</v>
      </c>
      <c r="I8" t="s">
        <v>0</v>
      </c>
    </row>
    <row r="9" spans="2:14" x14ac:dyDescent="0.3">
      <c r="B9" t="s">
        <v>1</v>
      </c>
      <c r="C9" t="s">
        <v>2</v>
      </c>
      <c r="D9" t="s">
        <v>3</v>
      </c>
      <c r="E9" t="s">
        <v>4</v>
      </c>
      <c r="F9" t="s">
        <v>5</v>
      </c>
      <c r="G9" t="s">
        <v>6</v>
      </c>
      <c r="H9" t="s">
        <v>7</v>
      </c>
      <c r="I9" t="s">
        <v>4</v>
      </c>
      <c r="J9" t="s">
        <v>5</v>
      </c>
      <c r="K9" t="s">
        <v>6</v>
      </c>
      <c r="N9" t="s">
        <v>15</v>
      </c>
    </row>
    <row r="10" spans="2:14" x14ac:dyDescent="0.3">
      <c r="B10" t="s">
        <v>11</v>
      </c>
      <c r="C10">
        <v>79820</v>
      </c>
      <c r="D10">
        <v>142</v>
      </c>
      <c r="E10">
        <v>8</v>
      </c>
      <c r="F10">
        <v>0</v>
      </c>
      <c r="G10">
        <f t="shared" ref="G10:G14" si="0">SUM(E10:F10)</f>
        <v>8</v>
      </c>
      <c r="H10">
        <v>286</v>
      </c>
      <c r="I10">
        <v>12</v>
      </c>
      <c r="J10">
        <v>0</v>
      </c>
      <c r="K10">
        <f t="shared" ref="K10:K17" si="1">SUM(I10:J10)</f>
        <v>12</v>
      </c>
    </row>
    <row r="11" spans="2:14" x14ac:dyDescent="0.3">
      <c r="B11" t="s">
        <v>8</v>
      </c>
      <c r="C11">
        <v>120500</v>
      </c>
      <c r="D11">
        <v>233</v>
      </c>
      <c r="E11">
        <v>23</v>
      </c>
      <c r="F11">
        <v>1</v>
      </c>
      <c r="G11">
        <f t="shared" si="0"/>
        <v>24</v>
      </c>
      <c r="H11">
        <v>146</v>
      </c>
      <c r="I11">
        <v>12</v>
      </c>
      <c r="J11">
        <v>1</v>
      </c>
      <c r="K11">
        <f t="shared" si="1"/>
        <v>13</v>
      </c>
    </row>
    <row r="12" spans="2:14" x14ac:dyDescent="0.3">
      <c r="B12" t="s">
        <v>10</v>
      </c>
      <c r="C12">
        <v>61924</v>
      </c>
      <c r="D12">
        <v>100</v>
      </c>
      <c r="E12">
        <v>6</v>
      </c>
      <c r="F12">
        <v>3</v>
      </c>
      <c r="G12">
        <f t="shared" si="0"/>
        <v>9</v>
      </c>
      <c r="H12">
        <v>92</v>
      </c>
      <c r="I12">
        <v>17</v>
      </c>
      <c r="J12">
        <v>3</v>
      </c>
      <c r="K12">
        <f t="shared" si="1"/>
        <v>20</v>
      </c>
      <c r="N12" t="s">
        <v>15</v>
      </c>
    </row>
    <row r="13" spans="2:14" x14ac:dyDescent="0.3">
      <c r="B13" t="s">
        <v>9</v>
      </c>
      <c r="C13">
        <v>8000</v>
      </c>
      <c r="D13">
        <v>25</v>
      </c>
      <c r="E13">
        <v>3</v>
      </c>
      <c r="F13">
        <v>0</v>
      </c>
      <c r="G13">
        <f t="shared" si="0"/>
        <v>3</v>
      </c>
      <c r="H13">
        <v>3</v>
      </c>
      <c r="I13">
        <v>1</v>
      </c>
      <c r="J13">
        <v>0</v>
      </c>
      <c r="K13">
        <f t="shared" si="1"/>
        <v>1</v>
      </c>
      <c r="M13" t="s">
        <v>15</v>
      </c>
    </row>
    <row r="14" spans="2:14" x14ac:dyDescent="0.3">
      <c r="B14" t="s">
        <v>27</v>
      </c>
      <c r="C14">
        <v>58400</v>
      </c>
      <c r="D14">
        <v>10</v>
      </c>
      <c r="E14">
        <v>1</v>
      </c>
      <c r="F14">
        <v>0</v>
      </c>
      <c r="G14">
        <f t="shared" si="0"/>
        <v>1</v>
      </c>
      <c r="H14">
        <v>227</v>
      </c>
      <c r="I14">
        <v>26</v>
      </c>
      <c r="J14">
        <v>4</v>
      </c>
      <c r="K14">
        <f t="shared" si="1"/>
        <v>30</v>
      </c>
      <c r="M14" t="s">
        <v>15</v>
      </c>
    </row>
    <row r="15" spans="2:14" x14ac:dyDescent="0.3">
      <c r="B15" t="s">
        <v>13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</row>
    <row r="16" spans="2:14" x14ac:dyDescent="0.3">
      <c r="B16" t="s">
        <v>14</v>
      </c>
      <c r="C16">
        <v>236101</v>
      </c>
      <c r="D16">
        <v>108</v>
      </c>
      <c r="E16">
        <v>16</v>
      </c>
      <c r="F16">
        <v>3</v>
      </c>
      <c r="G16">
        <f>SUM(E16:F16)</f>
        <v>19</v>
      </c>
      <c r="H16">
        <v>842</v>
      </c>
      <c r="I16">
        <v>85</v>
      </c>
      <c r="J16">
        <v>19</v>
      </c>
      <c r="K16">
        <f t="shared" si="1"/>
        <v>104</v>
      </c>
      <c r="M16" t="s">
        <v>15</v>
      </c>
    </row>
    <row r="17" spans="2:14" x14ac:dyDescent="0.3">
      <c r="B17" t="s">
        <v>12</v>
      </c>
      <c r="C17">
        <v>500161</v>
      </c>
      <c r="D17">
        <v>897</v>
      </c>
      <c r="E17">
        <v>15</v>
      </c>
      <c r="F17">
        <v>3</v>
      </c>
      <c r="G17">
        <f>SUM(E17:F17)</f>
        <v>18</v>
      </c>
      <c r="H17">
        <v>1357.28</v>
      </c>
      <c r="I17">
        <v>58</v>
      </c>
      <c r="J17">
        <v>15</v>
      </c>
      <c r="K17">
        <f t="shared" si="1"/>
        <v>73</v>
      </c>
    </row>
    <row r="18" spans="2:14" x14ac:dyDescent="0.3">
      <c r="B18" t="s">
        <v>6</v>
      </c>
      <c r="C18">
        <f>+C10+C11+C12+C13+C14+C15+C16+C17</f>
        <v>1064906</v>
      </c>
      <c r="D18">
        <f>+D10+D11+D12+D13+D14+D15+D16+D17</f>
        <v>1515</v>
      </c>
      <c r="E18">
        <f>SUM(E10:E17)</f>
        <v>72</v>
      </c>
      <c r="F18">
        <f>SUM(F10:F17)</f>
        <v>10</v>
      </c>
      <c r="G18">
        <f>+G10+G11+G12+G13+G14+G15+G16+G17</f>
        <v>82</v>
      </c>
      <c r="H18">
        <f>+H10+H11+H12+H13+H14+H15+H16+H17</f>
        <v>2953.2799999999997</v>
      </c>
      <c r="I18">
        <f>+I10+I11+I12+I13+I14+I15+I16+I17</f>
        <v>211</v>
      </c>
      <c r="J18">
        <f>+J10+J11+J12+J13+J14+J15+J16+J17</f>
        <v>42</v>
      </c>
      <c r="K18">
        <f>+K10+K11+K12+K13+K14+K15+K16+K17</f>
        <v>253</v>
      </c>
    </row>
    <row r="20" spans="2:14" x14ac:dyDescent="0.3">
      <c r="G20" t="s">
        <v>15</v>
      </c>
      <c r="M20" t="s">
        <v>15</v>
      </c>
      <c r="N20" t="s">
        <v>15</v>
      </c>
    </row>
    <row r="21" spans="2:14" x14ac:dyDescent="0.3">
      <c r="G21" t="s">
        <v>15</v>
      </c>
    </row>
    <row r="22" spans="2:14" x14ac:dyDescent="0.3">
      <c r="F22" t="s">
        <v>15</v>
      </c>
    </row>
  </sheetData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73313-2628-4598-A1D6-3BA05389CBED}">
  <dimension ref="B4:P42"/>
  <sheetViews>
    <sheetView zoomScale="98" zoomScaleNormal="98" workbookViewId="0">
      <selection activeCell="B4" sqref="B4"/>
    </sheetView>
  </sheetViews>
  <sheetFormatPr baseColWidth="10" defaultRowHeight="14.4" x14ac:dyDescent="0.3"/>
  <cols>
    <col min="2" max="2" width="15" customWidth="1"/>
    <col min="3" max="3" width="16.77734375" customWidth="1"/>
    <col min="5" max="5" width="18.21875" customWidth="1"/>
    <col min="6" max="6" width="5.6640625" customWidth="1"/>
    <col min="7" max="8" width="11.5546875" customWidth="1"/>
    <col min="9" max="9" width="15.33203125" customWidth="1"/>
    <col min="10" max="10" width="11.5546875" customWidth="1"/>
    <col min="11" max="11" width="10.21875" style="1" customWidth="1"/>
    <col min="12" max="12" width="12.6640625" customWidth="1"/>
    <col min="13" max="13" width="27" customWidth="1"/>
  </cols>
  <sheetData>
    <row r="4" spans="2:16" x14ac:dyDescent="0.3">
      <c r="B4" t="s">
        <v>122</v>
      </c>
      <c r="K4"/>
    </row>
    <row r="5" spans="2:16" x14ac:dyDescent="0.3">
      <c r="B5" t="s">
        <v>16</v>
      </c>
      <c r="K5"/>
    </row>
    <row r="6" spans="2:16" x14ac:dyDescent="0.3">
      <c r="B6" t="s">
        <v>36</v>
      </c>
      <c r="K6"/>
    </row>
    <row r="7" spans="2:16" x14ac:dyDescent="0.3">
      <c r="F7" t="s">
        <v>15</v>
      </c>
      <c r="I7" t="s">
        <v>15</v>
      </c>
      <c r="K7"/>
      <c r="O7" t="s">
        <v>15</v>
      </c>
    </row>
    <row r="8" spans="2:16" ht="33" customHeight="1" x14ac:dyDescent="0.3">
      <c r="B8" t="s">
        <v>17</v>
      </c>
      <c r="F8" t="s">
        <v>0</v>
      </c>
      <c r="I8" t="s">
        <v>18</v>
      </c>
      <c r="K8" t="s">
        <v>0</v>
      </c>
    </row>
    <row r="9" spans="2:16" x14ac:dyDescent="0.3">
      <c r="B9" t="s">
        <v>1</v>
      </c>
      <c r="C9" t="s">
        <v>19</v>
      </c>
      <c r="D9" t="s">
        <v>20</v>
      </c>
      <c r="E9" t="s">
        <v>21</v>
      </c>
      <c r="F9" t="s">
        <v>4</v>
      </c>
      <c r="G9" t="s">
        <v>5</v>
      </c>
      <c r="H9" t="s">
        <v>6</v>
      </c>
      <c r="I9" t="s">
        <v>22</v>
      </c>
      <c r="J9" t="s">
        <v>23</v>
      </c>
      <c r="K9" t="s">
        <v>4</v>
      </c>
      <c r="L9" t="s">
        <v>5</v>
      </c>
      <c r="M9" t="s">
        <v>6</v>
      </c>
    </row>
    <row r="10" spans="2:16" x14ac:dyDescent="0.3">
      <c r="B10" t="s">
        <v>11</v>
      </c>
      <c r="C10">
        <v>0</v>
      </c>
      <c r="D10">
        <v>0</v>
      </c>
      <c r="E10">
        <v>0</v>
      </c>
      <c r="F10">
        <v>0</v>
      </c>
      <c r="G10">
        <v>0</v>
      </c>
      <c r="H10">
        <f>SUM(F10:G10)</f>
        <v>0</v>
      </c>
      <c r="I10">
        <v>0</v>
      </c>
      <c r="J10">
        <v>0</v>
      </c>
      <c r="K10">
        <v>0</v>
      </c>
      <c r="L10">
        <v>0</v>
      </c>
      <c r="M10">
        <f>SUM(K10:L10)</f>
        <v>0</v>
      </c>
    </row>
    <row r="11" spans="2:16" x14ac:dyDescent="0.3">
      <c r="B11" t="s">
        <v>8</v>
      </c>
      <c r="C11">
        <v>0</v>
      </c>
      <c r="D11">
        <v>0</v>
      </c>
      <c r="E11">
        <v>0</v>
      </c>
      <c r="F11">
        <v>0</v>
      </c>
      <c r="G11">
        <v>0</v>
      </c>
      <c r="H11">
        <f t="shared" ref="H11:H17" si="0">SUM(F11:G11)</f>
        <v>0</v>
      </c>
      <c r="I11">
        <v>0</v>
      </c>
      <c r="J11">
        <v>0</v>
      </c>
      <c r="K11">
        <v>0</v>
      </c>
      <c r="L11">
        <v>0</v>
      </c>
      <c r="M11">
        <f t="shared" ref="M11:M17" si="1">SUM(K11:L11)</f>
        <v>0</v>
      </c>
    </row>
    <row r="12" spans="2:16" x14ac:dyDescent="0.3">
      <c r="B12" t="s">
        <v>10</v>
      </c>
      <c r="C12">
        <v>0</v>
      </c>
      <c r="D12">
        <v>0</v>
      </c>
      <c r="E12">
        <v>0</v>
      </c>
      <c r="F12">
        <v>0</v>
      </c>
      <c r="G12">
        <v>0</v>
      </c>
      <c r="H12">
        <f t="shared" si="0"/>
        <v>0</v>
      </c>
      <c r="I12">
        <v>0</v>
      </c>
      <c r="J12">
        <v>0</v>
      </c>
      <c r="K12">
        <v>0</v>
      </c>
      <c r="L12">
        <v>0</v>
      </c>
      <c r="M12">
        <f t="shared" si="1"/>
        <v>0</v>
      </c>
    </row>
    <row r="13" spans="2:16" x14ac:dyDescent="0.3">
      <c r="B13" t="s">
        <v>9</v>
      </c>
      <c r="C13">
        <v>0</v>
      </c>
      <c r="D13">
        <v>0</v>
      </c>
      <c r="E13">
        <v>0</v>
      </c>
      <c r="F13">
        <v>0</v>
      </c>
      <c r="G13">
        <v>0</v>
      </c>
      <c r="H13">
        <f t="shared" si="0"/>
        <v>0</v>
      </c>
      <c r="I13">
        <v>0</v>
      </c>
      <c r="J13">
        <v>0</v>
      </c>
      <c r="K13">
        <v>0</v>
      </c>
      <c r="L13">
        <v>0</v>
      </c>
      <c r="M13">
        <f t="shared" si="1"/>
        <v>0</v>
      </c>
      <c r="P13" t="s">
        <v>15</v>
      </c>
    </row>
    <row r="14" spans="2:16" x14ac:dyDescent="0.3">
      <c r="B14" t="s">
        <v>27</v>
      </c>
      <c r="C14">
        <v>0</v>
      </c>
      <c r="D14">
        <v>0</v>
      </c>
      <c r="E14">
        <v>0</v>
      </c>
      <c r="F14">
        <v>0</v>
      </c>
      <c r="G14">
        <v>0</v>
      </c>
      <c r="H14">
        <f t="shared" si="0"/>
        <v>0</v>
      </c>
      <c r="I14">
        <v>0</v>
      </c>
      <c r="J14">
        <v>0</v>
      </c>
      <c r="K14">
        <v>0</v>
      </c>
      <c r="L14">
        <v>0</v>
      </c>
      <c r="M14">
        <f t="shared" si="1"/>
        <v>0</v>
      </c>
      <c r="N14" t="s">
        <v>15</v>
      </c>
      <c r="O14" t="s">
        <v>15</v>
      </c>
    </row>
    <row r="15" spans="2:16" x14ac:dyDescent="0.3">
      <c r="B15" t="s">
        <v>13</v>
      </c>
      <c r="C15">
        <v>0</v>
      </c>
      <c r="D15">
        <v>0</v>
      </c>
      <c r="E15">
        <v>0</v>
      </c>
      <c r="F15">
        <v>0</v>
      </c>
      <c r="G15">
        <v>0</v>
      </c>
      <c r="H15">
        <f t="shared" si="0"/>
        <v>0</v>
      </c>
      <c r="I15">
        <v>0</v>
      </c>
      <c r="J15">
        <v>0</v>
      </c>
      <c r="K15">
        <v>0</v>
      </c>
      <c r="L15">
        <v>0</v>
      </c>
      <c r="M15">
        <f t="shared" si="1"/>
        <v>0</v>
      </c>
      <c r="O15" t="s">
        <v>15</v>
      </c>
      <c r="P15" t="s">
        <v>15</v>
      </c>
    </row>
    <row r="16" spans="2:16" x14ac:dyDescent="0.3">
      <c r="B16" t="s">
        <v>14</v>
      </c>
      <c r="C16">
        <v>0</v>
      </c>
      <c r="D16">
        <v>0</v>
      </c>
      <c r="E16">
        <v>0</v>
      </c>
      <c r="F16">
        <v>0</v>
      </c>
      <c r="G16">
        <v>0</v>
      </c>
      <c r="H16">
        <f t="shared" si="0"/>
        <v>0</v>
      </c>
      <c r="I16">
        <v>0</v>
      </c>
      <c r="J16">
        <v>0</v>
      </c>
      <c r="K16">
        <v>0</v>
      </c>
      <c r="L16">
        <v>0</v>
      </c>
      <c r="M16">
        <f t="shared" si="1"/>
        <v>0</v>
      </c>
      <c r="N16" t="s">
        <v>15</v>
      </c>
      <c r="O16" t="s">
        <v>15</v>
      </c>
    </row>
    <row r="17" spans="2:15" x14ac:dyDescent="0.3">
      <c r="B17" t="s">
        <v>12</v>
      </c>
      <c r="C17">
        <v>0</v>
      </c>
      <c r="D17">
        <v>0</v>
      </c>
      <c r="E17">
        <v>0</v>
      </c>
      <c r="F17">
        <v>0</v>
      </c>
      <c r="G17">
        <v>0</v>
      </c>
      <c r="H17">
        <f t="shared" si="0"/>
        <v>0</v>
      </c>
      <c r="I17">
        <v>0</v>
      </c>
      <c r="J17">
        <v>0</v>
      </c>
      <c r="K17">
        <v>0</v>
      </c>
      <c r="L17">
        <v>0</v>
      </c>
      <c r="M17">
        <f t="shared" si="1"/>
        <v>0</v>
      </c>
    </row>
    <row r="18" spans="2:15" x14ac:dyDescent="0.3">
      <c r="B18" t="s">
        <v>6</v>
      </c>
      <c r="C18">
        <f t="shared" ref="C18:H18" si="2">+C10+C11+C12+C13+C14+C15+C16+C17</f>
        <v>0</v>
      </c>
      <c r="D18">
        <f t="shared" si="2"/>
        <v>0</v>
      </c>
      <c r="E18">
        <f t="shared" si="2"/>
        <v>0</v>
      </c>
      <c r="F18">
        <f t="shared" si="2"/>
        <v>0</v>
      </c>
      <c r="G18">
        <f t="shared" si="2"/>
        <v>0</v>
      </c>
      <c r="H18">
        <f t="shared" si="2"/>
        <v>0</v>
      </c>
      <c r="I18">
        <f>SUM(I10:I17)</f>
        <v>0</v>
      </c>
      <c r="J18">
        <f>+J10+J11+J12+J13+J14+J15+J16+J17</f>
        <v>0</v>
      </c>
      <c r="K18">
        <f>+K10+K11+K12+K13+K14+K15+K16+K17</f>
        <v>0</v>
      </c>
      <c r="L18">
        <f>+L10+L11+L12+L13+L14+L15+L16+L17</f>
        <v>0</v>
      </c>
      <c r="M18">
        <f>+M10+M11+M12+M13+M14+M15+M16+M17</f>
        <v>0</v>
      </c>
      <c r="O18" t="s">
        <v>15</v>
      </c>
    </row>
    <row r="19" spans="2:15" x14ac:dyDescent="0.3">
      <c r="K19"/>
    </row>
    <row r="20" spans="2:15" x14ac:dyDescent="0.3">
      <c r="K20"/>
      <c r="N20" t="s">
        <v>15</v>
      </c>
    </row>
    <row r="21" spans="2:15" x14ac:dyDescent="0.3">
      <c r="B21" t="s">
        <v>24</v>
      </c>
      <c r="E21" t="s">
        <v>0</v>
      </c>
      <c r="I21" t="s">
        <v>25</v>
      </c>
      <c r="K21" t="s">
        <v>0</v>
      </c>
    </row>
    <row r="22" spans="2:15" x14ac:dyDescent="0.3">
      <c r="B22" t="s">
        <v>1</v>
      </c>
      <c r="C22" t="s">
        <v>22</v>
      </c>
      <c r="D22" t="s">
        <v>23</v>
      </c>
      <c r="E22" t="s">
        <v>4</v>
      </c>
      <c r="F22" t="s">
        <v>5</v>
      </c>
      <c r="G22" t="s">
        <v>6</v>
      </c>
      <c r="I22" t="s">
        <v>22</v>
      </c>
      <c r="J22" t="s">
        <v>23</v>
      </c>
      <c r="K22" t="s">
        <v>4</v>
      </c>
      <c r="L22" t="s">
        <v>5</v>
      </c>
      <c r="M22" t="s">
        <v>6</v>
      </c>
      <c r="O22" t="s">
        <v>15</v>
      </c>
    </row>
    <row r="23" spans="2:15" x14ac:dyDescent="0.3">
      <c r="B23" t="s">
        <v>11</v>
      </c>
      <c r="C23">
        <v>2</v>
      </c>
      <c r="D23">
        <v>182</v>
      </c>
      <c r="E23">
        <v>2</v>
      </c>
      <c r="F23">
        <v>0</v>
      </c>
      <c r="G23">
        <f>SUM(E23:F23)</f>
        <v>2</v>
      </c>
      <c r="I23">
        <v>54</v>
      </c>
      <c r="J23">
        <v>3880</v>
      </c>
      <c r="K23">
        <v>48</v>
      </c>
      <c r="L23">
        <v>6</v>
      </c>
      <c r="M23">
        <f>SUM(K23:L23)</f>
        <v>54</v>
      </c>
    </row>
    <row r="24" spans="2:15" x14ac:dyDescent="0.3">
      <c r="B24" t="s">
        <v>8</v>
      </c>
      <c r="C24">
        <v>0</v>
      </c>
      <c r="D24">
        <v>0</v>
      </c>
      <c r="E24">
        <v>0</v>
      </c>
      <c r="F24">
        <v>0</v>
      </c>
      <c r="G24">
        <f t="shared" ref="G24:G30" si="3">SUM(E24:F24)</f>
        <v>0</v>
      </c>
      <c r="I24">
        <v>123</v>
      </c>
      <c r="J24">
        <v>2723</v>
      </c>
      <c r="K24">
        <v>118</v>
      </c>
      <c r="L24">
        <v>5</v>
      </c>
      <c r="M24">
        <f>SUM(K24:L24)</f>
        <v>123</v>
      </c>
      <c r="O24" t="s">
        <v>15</v>
      </c>
    </row>
    <row r="25" spans="2:15" x14ac:dyDescent="0.3">
      <c r="B25" t="s">
        <v>10</v>
      </c>
      <c r="C25">
        <v>7</v>
      </c>
      <c r="D25">
        <v>1360</v>
      </c>
      <c r="E25">
        <v>7</v>
      </c>
      <c r="F25">
        <v>0</v>
      </c>
      <c r="G25">
        <f t="shared" si="3"/>
        <v>7</v>
      </c>
      <c r="I25">
        <v>164</v>
      </c>
      <c r="J25">
        <v>5607</v>
      </c>
      <c r="K25">
        <v>114</v>
      </c>
      <c r="L25">
        <v>20</v>
      </c>
      <c r="M25">
        <f t="shared" ref="M25:M30" si="4">SUM(K25:L25)</f>
        <v>134</v>
      </c>
      <c r="O25" t="s">
        <v>15</v>
      </c>
    </row>
    <row r="26" spans="2:15" x14ac:dyDescent="0.3">
      <c r="B26" t="s">
        <v>9</v>
      </c>
      <c r="C26">
        <v>0</v>
      </c>
      <c r="D26">
        <v>0</v>
      </c>
      <c r="E26">
        <v>0</v>
      </c>
      <c r="F26">
        <v>0</v>
      </c>
      <c r="G26">
        <f t="shared" si="3"/>
        <v>0</v>
      </c>
      <c r="I26">
        <v>49</v>
      </c>
      <c r="J26">
        <v>1239</v>
      </c>
      <c r="K26">
        <v>46</v>
      </c>
      <c r="L26">
        <v>3</v>
      </c>
      <c r="M26">
        <f t="shared" si="4"/>
        <v>49</v>
      </c>
      <c r="N26" t="s">
        <v>15</v>
      </c>
    </row>
    <row r="27" spans="2:15" x14ac:dyDescent="0.3">
      <c r="B27" t="s">
        <v>27</v>
      </c>
      <c r="C27">
        <v>3</v>
      </c>
      <c r="D27">
        <v>70</v>
      </c>
      <c r="E27">
        <v>3</v>
      </c>
      <c r="F27">
        <v>0</v>
      </c>
      <c r="G27">
        <f t="shared" si="3"/>
        <v>3</v>
      </c>
      <c r="I27">
        <v>59</v>
      </c>
      <c r="J27">
        <v>1464</v>
      </c>
      <c r="K27">
        <v>52</v>
      </c>
      <c r="L27">
        <v>7</v>
      </c>
      <c r="M27">
        <f t="shared" si="4"/>
        <v>59</v>
      </c>
      <c r="O27" t="s">
        <v>15</v>
      </c>
    </row>
    <row r="28" spans="2:15" x14ac:dyDescent="0.3">
      <c r="B28" t="s">
        <v>13</v>
      </c>
      <c r="C28">
        <v>0</v>
      </c>
      <c r="D28">
        <v>0</v>
      </c>
      <c r="E28">
        <v>0</v>
      </c>
      <c r="F28">
        <v>0</v>
      </c>
      <c r="G28">
        <f t="shared" si="3"/>
        <v>0</v>
      </c>
      <c r="I28">
        <v>61</v>
      </c>
      <c r="J28">
        <v>1437</v>
      </c>
      <c r="K28">
        <v>57</v>
      </c>
      <c r="L28">
        <v>4</v>
      </c>
      <c r="M28">
        <f t="shared" si="4"/>
        <v>61</v>
      </c>
      <c r="O28" t="s">
        <v>15</v>
      </c>
    </row>
    <row r="29" spans="2:15" x14ac:dyDescent="0.3">
      <c r="B29" t="s">
        <v>14</v>
      </c>
      <c r="C29">
        <v>0</v>
      </c>
      <c r="D29">
        <v>0</v>
      </c>
      <c r="E29">
        <v>0</v>
      </c>
      <c r="F29">
        <v>0</v>
      </c>
      <c r="G29">
        <f t="shared" si="3"/>
        <v>0</v>
      </c>
      <c r="I29">
        <v>185</v>
      </c>
      <c r="J29">
        <v>4934</v>
      </c>
      <c r="K29">
        <v>159</v>
      </c>
      <c r="L29">
        <v>26</v>
      </c>
      <c r="M29">
        <f t="shared" si="4"/>
        <v>185</v>
      </c>
      <c r="N29" t="s">
        <v>15</v>
      </c>
    </row>
    <row r="30" spans="2:15" x14ac:dyDescent="0.3">
      <c r="B30" t="s">
        <v>12</v>
      </c>
      <c r="C30">
        <v>0</v>
      </c>
      <c r="D30">
        <v>0</v>
      </c>
      <c r="E30">
        <v>0</v>
      </c>
      <c r="F30">
        <v>0</v>
      </c>
      <c r="G30">
        <f t="shared" si="3"/>
        <v>0</v>
      </c>
      <c r="I30">
        <v>23</v>
      </c>
      <c r="J30">
        <v>2957</v>
      </c>
      <c r="K30">
        <v>15</v>
      </c>
      <c r="L30">
        <v>8</v>
      </c>
      <c r="M30">
        <f t="shared" si="4"/>
        <v>23</v>
      </c>
    </row>
    <row r="31" spans="2:15" x14ac:dyDescent="0.3">
      <c r="B31" t="s">
        <v>6</v>
      </c>
      <c r="C31">
        <f t="shared" ref="C31:L31" si="5">+C23+C24+C25+C26+C27+C28+C29+C30</f>
        <v>12</v>
      </c>
      <c r="D31">
        <f t="shared" si="5"/>
        <v>1612</v>
      </c>
      <c r="E31">
        <f t="shared" si="5"/>
        <v>12</v>
      </c>
      <c r="F31">
        <v>0</v>
      </c>
      <c r="G31">
        <f t="shared" si="5"/>
        <v>12</v>
      </c>
      <c r="I31">
        <f t="shared" si="5"/>
        <v>718</v>
      </c>
      <c r="J31">
        <f t="shared" si="5"/>
        <v>24241</v>
      </c>
      <c r="K31">
        <f t="shared" si="5"/>
        <v>609</v>
      </c>
      <c r="L31">
        <f t="shared" si="5"/>
        <v>79</v>
      </c>
      <c r="M31">
        <f>SUM(M23:M30)</f>
        <v>688</v>
      </c>
    </row>
    <row r="32" spans="2:15" x14ac:dyDescent="0.3">
      <c r="K32"/>
    </row>
    <row r="33" spans="5:11" x14ac:dyDescent="0.3">
      <c r="E33" t="s">
        <v>15</v>
      </c>
      <c r="H33" t="s">
        <v>15</v>
      </c>
      <c r="K33"/>
    </row>
    <row r="34" spans="5:11" x14ac:dyDescent="0.3">
      <c r="K34"/>
    </row>
    <row r="35" spans="5:11" x14ac:dyDescent="0.3">
      <c r="K35"/>
    </row>
    <row r="36" spans="5:11" x14ac:dyDescent="0.3">
      <c r="K36"/>
    </row>
    <row r="37" spans="5:11" x14ac:dyDescent="0.3">
      <c r="K37"/>
    </row>
    <row r="38" spans="5:11" x14ac:dyDescent="0.3">
      <c r="K38"/>
    </row>
    <row r="39" spans="5:11" x14ac:dyDescent="0.3">
      <c r="K39"/>
    </row>
    <row r="40" spans="5:11" ht="15.6" x14ac:dyDescent="0.3">
      <c r="E40" s="4"/>
    </row>
    <row r="41" spans="5:11" ht="15.6" x14ac:dyDescent="0.3">
      <c r="E41" s="4"/>
    </row>
    <row r="42" spans="5:11" ht="15.6" x14ac:dyDescent="0.3">
      <c r="E42" s="4"/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C9FB3-7CC7-4DE1-9B79-8C3770C3E9E2}">
  <dimension ref="B4:N104"/>
  <sheetViews>
    <sheetView tabSelected="1" zoomScaleNormal="100" workbookViewId="0">
      <selection activeCell="C19" sqref="C19"/>
    </sheetView>
  </sheetViews>
  <sheetFormatPr baseColWidth="10" defaultColWidth="8.88671875" defaultRowHeight="14.4" x14ac:dyDescent="0.3"/>
  <cols>
    <col min="2" max="2" width="20.109375" customWidth="1"/>
    <col min="3" max="3" width="36.44140625" customWidth="1"/>
    <col min="4" max="4" width="16.109375" customWidth="1"/>
    <col min="5" max="5" width="39.33203125" customWidth="1"/>
    <col min="6" max="6" width="24.33203125" customWidth="1"/>
    <col min="7" max="7" width="12.88671875" customWidth="1"/>
    <col min="8" max="8" width="14.21875" customWidth="1"/>
    <col min="9" max="9" width="17.44140625" customWidth="1"/>
    <col min="10" max="10" width="9.5546875" customWidth="1"/>
    <col min="11" max="11" width="9.88671875" bestFit="1" customWidth="1"/>
    <col min="12" max="12" width="12.21875" customWidth="1"/>
    <col min="14" max="14" width="13.44140625" customWidth="1"/>
  </cols>
  <sheetData>
    <row r="4" spans="2:9" x14ac:dyDescent="0.3">
      <c r="B4" t="s">
        <v>122</v>
      </c>
    </row>
    <row r="5" spans="2:9" x14ac:dyDescent="0.3">
      <c r="B5" t="s">
        <v>54</v>
      </c>
    </row>
    <row r="6" spans="2:9" x14ac:dyDescent="0.3">
      <c r="B6" t="s">
        <v>55</v>
      </c>
    </row>
    <row r="7" spans="2:9" x14ac:dyDescent="0.3">
      <c r="B7" t="s">
        <v>56</v>
      </c>
    </row>
    <row r="9" spans="2:9" x14ac:dyDescent="0.3">
      <c r="B9" t="s">
        <v>57</v>
      </c>
    </row>
    <row r="10" spans="2:9" x14ac:dyDescent="0.3">
      <c r="C10" t="s">
        <v>1</v>
      </c>
      <c r="D10" t="s">
        <v>58</v>
      </c>
      <c r="E10" t="s">
        <v>59</v>
      </c>
      <c r="F10" t="s">
        <v>60</v>
      </c>
      <c r="G10" t="s">
        <v>4</v>
      </c>
      <c r="H10" t="s">
        <v>5</v>
      </c>
      <c r="I10" t="s">
        <v>6</v>
      </c>
    </row>
    <row r="11" spans="2:9" x14ac:dyDescent="0.3">
      <c r="B11">
        <v>1</v>
      </c>
      <c r="C11" t="s">
        <v>61</v>
      </c>
      <c r="D11">
        <v>9</v>
      </c>
      <c r="E11">
        <v>0</v>
      </c>
      <c r="F11" t="s">
        <v>62</v>
      </c>
      <c r="G11">
        <v>10</v>
      </c>
      <c r="H11">
        <v>4</v>
      </c>
      <c r="I11">
        <f t="shared" ref="I11:I13" si="0">+G11+H11</f>
        <v>14</v>
      </c>
    </row>
    <row r="12" spans="2:9" x14ac:dyDescent="0.3">
      <c r="B12">
        <v>2</v>
      </c>
      <c r="C12" t="s">
        <v>8</v>
      </c>
      <c r="D12">
        <v>1</v>
      </c>
      <c r="E12">
        <v>0</v>
      </c>
      <c r="F12">
        <v>0</v>
      </c>
      <c r="G12">
        <v>1</v>
      </c>
      <c r="H12">
        <v>0</v>
      </c>
      <c r="I12">
        <f t="shared" si="0"/>
        <v>1</v>
      </c>
    </row>
    <row r="13" spans="2:9" x14ac:dyDescent="0.3">
      <c r="B13">
        <v>3</v>
      </c>
      <c r="C13" t="s">
        <v>9</v>
      </c>
      <c r="D13">
        <v>0</v>
      </c>
      <c r="E13">
        <v>0</v>
      </c>
      <c r="F13">
        <v>0</v>
      </c>
      <c r="G13">
        <v>0</v>
      </c>
      <c r="H13">
        <v>0</v>
      </c>
      <c r="I13">
        <f t="shared" si="0"/>
        <v>0</v>
      </c>
    </row>
    <row r="14" spans="2:9" x14ac:dyDescent="0.3">
      <c r="B14">
        <v>4</v>
      </c>
      <c r="C14" t="s">
        <v>10</v>
      </c>
      <c r="D14">
        <v>12</v>
      </c>
      <c r="E14">
        <v>0</v>
      </c>
      <c r="F14" t="s">
        <v>63</v>
      </c>
      <c r="G14">
        <v>13</v>
      </c>
      <c r="H14">
        <v>0</v>
      </c>
      <c r="I14">
        <f>+G14+H14</f>
        <v>13</v>
      </c>
    </row>
    <row r="15" spans="2:9" ht="16.2" customHeight="1" x14ac:dyDescent="0.3">
      <c r="B15">
        <v>5</v>
      </c>
      <c r="C15" t="s">
        <v>11</v>
      </c>
      <c r="D15">
        <v>2</v>
      </c>
      <c r="E15">
        <v>0</v>
      </c>
      <c r="F15">
        <v>0</v>
      </c>
      <c r="G15">
        <v>2</v>
      </c>
      <c r="H15">
        <v>0</v>
      </c>
      <c r="I15">
        <f t="shared" ref="I15:I18" si="1">+G15+H15</f>
        <v>2</v>
      </c>
    </row>
    <row r="16" spans="2:9" ht="15" customHeight="1" x14ac:dyDescent="0.3">
      <c r="B16">
        <v>6</v>
      </c>
      <c r="C16" t="s">
        <v>12</v>
      </c>
      <c r="D16">
        <v>9</v>
      </c>
      <c r="E16">
        <v>0</v>
      </c>
      <c r="F16">
        <v>0</v>
      </c>
      <c r="G16">
        <v>9</v>
      </c>
      <c r="I16">
        <f t="shared" si="1"/>
        <v>9</v>
      </c>
    </row>
    <row r="17" spans="2:14" ht="15" customHeight="1" x14ac:dyDescent="0.3">
      <c r="B17">
        <v>7</v>
      </c>
      <c r="C17" t="s">
        <v>13</v>
      </c>
      <c r="E17">
        <v>0</v>
      </c>
      <c r="F17">
        <v>0</v>
      </c>
      <c r="G17">
        <v>0</v>
      </c>
      <c r="H17">
        <v>0</v>
      </c>
      <c r="I17">
        <f t="shared" si="1"/>
        <v>0</v>
      </c>
    </row>
    <row r="18" spans="2:14" ht="13.2" customHeight="1" x14ac:dyDescent="0.3">
      <c r="B18">
        <v>8</v>
      </c>
      <c r="C18" t="s">
        <v>14</v>
      </c>
      <c r="D18">
        <v>12</v>
      </c>
      <c r="E18">
        <v>0</v>
      </c>
      <c r="F18">
        <v>0</v>
      </c>
      <c r="G18">
        <v>9</v>
      </c>
      <c r="H18">
        <v>3</v>
      </c>
      <c r="I18">
        <f t="shared" si="1"/>
        <v>12</v>
      </c>
    </row>
    <row r="19" spans="2:14" ht="16.2" customHeight="1" x14ac:dyDescent="0.3">
      <c r="B19" t="s">
        <v>6</v>
      </c>
      <c r="D19">
        <f>+D11+D12+D13+D14+D15+D16+D17+D18</f>
        <v>45</v>
      </c>
      <c r="E19">
        <f>SUM(E11:E18)</f>
        <v>0</v>
      </c>
      <c r="G19">
        <f t="shared" ref="G19:I19" si="2">+G11+G12+G13+G14+G15+G16+G17+G18</f>
        <v>44</v>
      </c>
      <c r="H19">
        <f t="shared" si="2"/>
        <v>7</v>
      </c>
      <c r="I19">
        <f t="shared" si="2"/>
        <v>51</v>
      </c>
    </row>
    <row r="20" spans="2:14" ht="16.2" customHeight="1" x14ac:dyDescent="0.3"/>
    <row r="21" spans="2:14" ht="16.2" customHeight="1" x14ac:dyDescent="0.3"/>
    <row r="22" spans="2:14" ht="16.2" customHeight="1" x14ac:dyDescent="0.3"/>
    <row r="23" spans="2:14" ht="28.8" customHeight="1" x14ac:dyDescent="0.3">
      <c r="B23" t="s">
        <v>64</v>
      </c>
    </row>
    <row r="24" spans="2:14" ht="45.6" customHeight="1" x14ac:dyDescent="0.3">
      <c r="B24" t="s">
        <v>65</v>
      </c>
      <c r="C24" t="s">
        <v>66</v>
      </c>
      <c r="F24" t="s">
        <v>67</v>
      </c>
      <c r="I24" t="s">
        <v>68</v>
      </c>
    </row>
    <row r="25" spans="2:14" ht="32.4" customHeight="1" x14ac:dyDescent="0.3">
      <c r="C25" t="s">
        <v>69</v>
      </c>
      <c r="D25" t="s">
        <v>70</v>
      </c>
      <c r="E25" t="s">
        <v>53</v>
      </c>
      <c r="F25" t="s">
        <v>69</v>
      </c>
      <c r="G25" t="s">
        <v>70</v>
      </c>
      <c r="H25" t="s">
        <v>53</v>
      </c>
      <c r="I25" t="s">
        <v>71</v>
      </c>
      <c r="J25" t="s">
        <v>72</v>
      </c>
      <c r="K25" t="s">
        <v>73</v>
      </c>
      <c r="L25" t="s">
        <v>74</v>
      </c>
      <c r="M25" t="s">
        <v>75</v>
      </c>
      <c r="N25" t="s">
        <v>6</v>
      </c>
    </row>
    <row r="26" spans="2:14" x14ac:dyDescent="0.3">
      <c r="B26" t="s">
        <v>27</v>
      </c>
      <c r="C26">
        <v>48017</v>
      </c>
      <c r="D26">
        <v>35903</v>
      </c>
      <c r="E26">
        <f>C26+D26</f>
        <v>83920</v>
      </c>
      <c r="F26">
        <v>21607.65</v>
      </c>
      <c r="G26">
        <v>54965.35</v>
      </c>
      <c r="H26">
        <f t="shared" ref="H26:H35" si="3">SUM(F26:G26)</f>
        <v>76573</v>
      </c>
      <c r="I26">
        <v>0</v>
      </c>
      <c r="J26">
        <v>0</v>
      </c>
      <c r="K26">
        <v>579</v>
      </c>
      <c r="L26">
        <v>2381.5</v>
      </c>
      <c r="N26">
        <f>I26+J26+K26+L26+M26</f>
        <v>2960.5</v>
      </c>
    </row>
    <row r="27" spans="2:14" x14ac:dyDescent="0.3">
      <c r="B27" t="s">
        <v>8</v>
      </c>
      <c r="C27">
        <v>304</v>
      </c>
      <c r="D27">
        <v>38198</v>
      </c>
      <c r="E27">
        <f t="shared" ref="E27:E36" si="4">C27+D27</f>
        <v>38502</v>
      </c>
      <c r="F27">
        <v>200</v>
      </c>
      <c r="G27">
        <v>48439.99</v>
      </c>
      <c r="H27">
        <f t="shared" si="3"/>
        <v>48639.99</v>
      </c>
      <c r="I27">
        <v>0</v>
      </c>
      <c r="J27">
        <v>0</v>
      </c>
      <c r="K27">
        <v>1182.43</v>
      </c>
      <c r="L27">
        <v>2909.57</v>
      </c>
      <c r="N27">
        <f t="shared" ref="N27:N35" si="5">I27+J27+K27+L27+M27</f>
        <v>4092</v>
      </c>
    </row>
    <row r="28" spans="2:14" x14ac:dyDescent="0.3">
      <c r="B28" t="s">
        <v>9</v>
      </c>
      <c r="C28">
        <v>1927</v>
      </c>
      <c r="D28">
        <v>6711</v>
      </c>
      <c r="E28">
        <f t="shared" si="4"/>
        <v>8638</v>
      </c>
      <c r="F28">
        <v>762.8</v>
      </c>
      <c r="G28">
        <v>6579.5</v>
      </c>
      <c r="H28">
        <f t="shared" si="3"/>
        <v>7342.3</v>
      </c>
      <c r="I28">
        <v>0</v>
      </c>
      <c r="J28">
        <v>0</v>
      </c>
      <c r="K28">
        <v>709.87</v>
      </c>
      <c r="L28">
        <v>1656.23</v>
      </c>
      <c r="N28">
        <f t="shared" si="5"/>
        <v>2366.1</v>
      </c>
    </row>
    <row r="29" spans="2:14" ht="16.2" customHeight="1" x14ac:dyDescent="0.3">
      <c r="B29" t="s">
        <v>76</v>
      </c>
      <c r="C29">
        <v>6150</v>
      </c>
      <c r="D29">
        <v>0</v>
      </c>
      <c r="E29">
        <f t="shared" si="4"/>
        <v>6150</v>
      </c>
      <c r="F29">
        <v>4503</v>
      </c>
      <c r="G29">
        <v>0</v>
      </c>
      <c r="H29">
        <f t="shared" si="3"/>
        <v>4503</v>
      </c>
      <c r="I29">
        <v>0</v>
      </c>
      <c r="J29">
        <v>0</v>
      </c>
      <c r="L29">
        <v>0</v>
      </c>
      <c r="N29">
        <f t="shared" si="5"/>
        <v>0</v>
      </c>
    </row>
    <row r="30" spans="2:14" x14ac:dyDescent="0.3">
      <c r="B30" t="s">
        <v>10</v>
      </c>
      <c r="C30">
        <v>11253</v>
      </c>
      <c r="D30">
        <v>28336</v>
      </c>
      <c r="E30">
        <f t="shared" si="4"/>
        <v>39589</v>
      </c>
      <c r="F30">
        <v>3150.84</v>
      </c>
      <c r="G30">
        <v>22385.439999999999</v>
      </c>
      <c r="H30">
        <f t="shared" si="3"/>
        <v>25536.28</v>
      </c>
      <c r="I30">
        <v>0</v>
      </c>
      <c r="J30">
        <v>0</v>
      </c>
      <c r="K30">
        <v>3689.32</v>
      </c>
      <c r="L30">
        <v>8932.98</v>
      </c>
      <c r="N30">
        <f t="shared" si="5"/>
        <v>12622.3</v>
      </c>
    </row>
    <row r="31" spans="2:14" x14ac:dyDescent="0.3">
      <c r="B31" t="s">
        <v>11</v>
      </c>
      <c r="C31">
        <v>22380</v>
      </c>
      <c r="D31">
        <v>57678</v>
      </c>
      <c r="E31">
        <f t="shared" si="4"/>
        <v>80058</v>
      </c>
      <c r="F31">
        <v>15265.92</v>
      </c>
      <c r="G31">
        <v>73625.47</v>
      </c>
      <c r="H31">
        <f t="shared" si="3"/>
        <v>88891.39</v>
      </c>
      <c r="I31">
        <v>0</v>
      </c>
      <c r="J31">
        <v>0</v>
      </c>
      <c r="K31">
        <v>12088.92</v>
      </c>
      <c r="L31">
        <v>21470.43</v>
      </c>
      <c r="N31">
        <f t="shared" si="5"/>
        <v>33559.35</v>
      </c>
    </row>
    <row r="32" spans="2:14" x14ac:dyDescent="0.3">
      <c r="B32" t="s">
        <v>12</v>
      </c>
      <c r="C32">
        <v>23400</v>
      </c>
      <c r="D32">
        <v>202628</v>
      </c>
      <c r="E32">
        <f t="shared" si="4"/>
        <v>226028</v>
      </c>
      <c r="F32">
        <v>11700</v>
      </c>
      <c r="G32">
        <v>167685.24</v>
      </c>
      <c r="H32">
        <f t="shared" si="3"/>
        <v>179385.24</v>
      </c>
      <c r="I32">
        <v>0</v>
      </c>
      <c r="J32">
        <v>0</v>
      </c>
      <c r="K32">
        <v>20765</v>
      </c>
      <c r="L32">
        <v>53840.36</v>
      </c>
      <c r="N32">
        <f t="shared" si="5"/>
        <v>74605.36</v>
      </c>
    </row>
    <row r="33" spans="2:14" x14ac:dyDescent="0.3">
      <c r="B33" t="s">
        <v>13</v>
      </c>
      <c r="C33">
        <v>35572</v>
      </c>
      <c r="D33">
        <v>15003</v>
      </c>
      <c r="E33">
        <f t="shared" si="4"/>
        <v>50575</v>
      </c>
      <c r="F33">
        <v>14228.8</v>
      </c>
      <c r="G33">
        <v>12385.17</v>
      </c>
      <c r="H33">
        <f t="shared" si="3"/>
        <v>26613.97</v>
      </c>
      <c r="I33">
        <v>0</v>
      </c>
      <c r="K33">
        <v>1246</v>
      </c>
      <c r="L33">
        <v>3561.5</v>
      </c>
      <c r="N33">
        <f t="shared" si="5"/>
        <v>4807.5</v>
      </c>
    </row>
    <row r="34" spans="2:14" ht="16.2" customHeight="1" x14ac:dyDescent="0.3">
      <c r="B34" t="s">
        <v>77</v>
      </c>
      <c r="C34">
        <v>32450</v>
      </c>
      <c r="D34">
        <v>0</v>
      </c>
      <c r="E34">
        <f t="shared" si="4"/>
        <v>32450</v>
      </c>
      <c r="F34">
        <v>44180</v>
      </c>
      <c r="G34">
        <v>0</v>
      </c>
      <c r="H34">
        <f t="shared" si="3"/>
        <v>44180</v>
      </c>
      <c r="I34">
        <v>0</v>
      </c>
      <c r="J34">
        <v>0</v>
      </c>
      <c r="L34">
        <v>0</v>
      </c>
      <c r="N34">
        <f t="shared" si="5"/>
        <v>0</v>
      </c>
    </row>
    <row r="35" spans="2:14" x14ac:dyDescent="0.3">
      <c r="B35" t="s">
        <v>14</v>
      </c>
      <c r="C35">
        <v>25000</v>
      </c>
      <c r="D35">
        <v>133555</v>
      </c>
      <c r="E35">
        <f t="shared" si="4"/>
        <v>158555</v>
      </c>
      <c r="F35">
        <v>11250</v>
      </c>
      <c r="G35">
        <v>91810.75</v>
      </c>
      <c r="H35">
        <f t="shared" si="3"/>
        <v>103060.75</v>
      </c>
      <c r="I35">
        <v>0</v>
      </c>
      <c r="J35">
        <v>0</v>
      </c>
      <c r="K35">
        <v>1772.09</v>
      </c>
      <c r="L35">
        <v>22215.35</v>
      </c>
      <c r="N35">
        <f t="shared" si="5"/>
        <v>23987.439999999999</v>
      </c>
    </row>
    <row r="36" spans="2:14" x14ac:dyDescent="0.3">
      <c r="B36" t="s">
        <v>6</v>
      </c>
      <c r="C36">
        <f>SUM(C26:C35)</f>
        <v>206453</v>
      </c>
      <c r="D36">
        <f>SUM(D26:D35)</f>
        <v>518012</v>
      </c>
      <c r="E36">
        <f t="shared" si="4"/>
        <v>724465</v>
      </c>
      <c r="F36">
        <f t="shared" ref="F36:K36" si="6">SUM(F26:F35)</f>
        <v>126849.01</v>
      </c>
      <c r="G36">
        <f t="shared" si="6"/>
        <v>477876.91</v>
      </c>
      <c r="H36">
        <f t="shared" si="6"/>
        <v>604725.91999999993</v>
      </c>
      <c r="I36">
        <f t="shared" si="6"/>
        <v>0</v>
      </c>
      <c r="J36">
        <f t="shared" si="6"/>
        <v>0</v>
      </c>
      <c r="K36">
        <f t="shared" si="6"/>
        <v>42032.63</v>
      </c>
      <c r="L36">
        <f>SUM(L26:L35)</f>
        <v>116967.92000000001</v>
      </c>
      <c r="N36">
        <f>SUM(N26:N35)</f>
        <v>159000.54999999999</v>
      </c>
    </row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</sheetData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AFA6F-B974-4D22-95C6-7B6CB388D17F}">
  <dimension ref="A3:AO18"/>
  <sheetViews>
    <sheetView workbookViewId="0">
      <selection activeCell="A3" sqref="A3:XFD20"/>
    </sheetView>
  </sheetViews>
  <sheetFormatPr baseColWidth="10" defaultRowHeight="14.4" x14ac:dyDescent="0.3"/>
  <cols>
    <col min="1" max="1" width="3.6640625" customWidth="1"/>
    <col min="2" max="2" width="17.33203125" customWidth="1"/>
    <col min="3" max="3" width="11.109375" customWidth="1"/>
    <col min="4" max="4" width="7.88671875" customWidth="1"/>
    <col min="5" max="5" width="6.6640625" customWidth="1"/>
    <col min="6" max="6" width="8.21875" customWidth="1"/>
    <col min="7" max="7" width="8.44140625" customWidth="1"/>
    <col min="8" max="8" width="7.77734375" customWidth="1"/>
    <col min="9" max="9" width="8" customWidth="1"/>
    <col min="10" max="10" width="8.33203125" customWidth="1"/>
    <col min="11" max="11" width="9.109375" customWidth="1"/>
    <col min="12" max="12" width="8.33203125" customWidth="1"/>
    <col min="13" max="13" width="8.21875" customWidth="1"/>
    <col min="14" max="14" width="9.33203125" customWidth="1"/>
    <col min="15" max="15" width="9" customWidth="1"/>
    <col min="16" max="16" width="7.6640625" customWidth="1"/>
    <col min="17" max="17" width="8.109375" customWidth="1"/>
    <col min="18" max="18" width="8.44140625" customWidth="1"/>
    <col min="19" max="19" width="9.77734375" customWidth="1"/>
    <col min="20" max="20" width="8.21875" customWidth="1"/>
    <col min="21" max="21" width="7.88671875" customWidth="1"/>
    <col min="22" max="22" width="9.44140625" customWidth="1"/>
    <col min="24" max="24" width="8.21875" customWidth="1"/>
    <col min="25" max="25" width="8.109375" customWidth="1"/>
    <col min="26" max="26" width="9.21875" customWidth="1"/>
    <col min="27" max="27" width="10" customWidth="1"/>
    <col min="28" max="28" width="8.77734375" customWidth="1"/>
    <col min="29" max="29" width="8.21875" customWidth="1"/>
    <col min="31" max="31" width="9.88671875" customWidth="1"/>
    <col min="32" max="32" width="8.44140625" customWidth="1"/>
    <col min="33" max="33" width="7.44140625" customWidth="1"/>
    <col min="34" max="34" width="10.33203125" customWidth="1"/>
    <col min="35" max="35" width="10.109375" customWidth="1"/>
    <col min="36" max="36" width="9.109375" customWidth="1"/>
    <col min="37" max="37" width="8.21875" customWidth="1"/>
    <col min="38" max="38" width="8.33203125" customWidth="1"/>
  </cols>
  <sheetData>
    <row r="3" spans="1:41" x14ac:dyDescent="0.3">
      <c r="A3" t="s">
        <v>122</v>
      </c>
    </row>
    <row r="4" spans="1:41" x14ac:dyDescent="0.3">
      <c r="A4" t="s">
        <v>37</v>
      </c>
    </row>
    <row r="6" spans="1:41" x14ac:dyDescent="0.3">
      <c r="A6" t="s">
        <v>38</v>
      </c>
    </row>
    <row r="8" spans="1:41" x14ac:dyDescent="0.3">
      <c r="B8" t="s">
        <v>39</v>
      </c>
    </row>
    <row r="9" spans="1:41" x14ac:dyDescent="0.3">
      <c r="B9" t="s">
        <v>1</v>
      </c>
      <c r="C9" t="s">
        <v>40</v>
      </c>
      <c r="D9" t="s">
        <v>4</v>
      </c>
      <c r="E9" t="s">
        <v>5</v>
      </c>
      <c r="F9" t="s">
        <v>41</v>
      </c>
      <c r="G9" t="s">
        <v>42</v>
      </c>
      <c r="H9" t="s">
        <v>4</v>
      </c>
      <c r="I9" t="s">
        <v>5</v>
      </c>
      <c r="J9" t="s">
        <v>41</v>
      </c>
      <c r="K9" t="s">
        <v>43</v>
      </c>
      <c r="L9" t="s">
        <v>4</v>
      </c>
      <c r="M9" t="s">
        <v>5</v>
      </c>
      <c r="N9" t="s">
        <v>41</v>
      </c>
      <c r="O9" t="s">
        <v>44</v>
      </c>
      <c r="P9" t="s">
        <v>4</v>
      </c>
      <c r="Q9" t="s">
        <v>5</v>
      </c>
      <c r="R9" t="s">
        <v>41</v>
      </c>
      <c r="S9" t="s">
        <v>45</v>
      </c>
      <c r="T9" t="s">
        <v>4</v>
      </c>
      <c r="U9" t="s">
        <v>5</v>
      </c>
      <c r="V9" t="s">
        <v>41</v>
      </c>
      <c r="W9" t="s">
        <v>46</v>
      </c>
      <c r="X9" t="s">
        <v>4</v>
      </c>
      <c r="Y9" t="s">
        <v>5</v>
      </c>
      <c r="Z9" t="s">
        <v>41</v>
      </c>
      <c r="AA9" t="s">
        <v>47</v>
      </c>
      <c r="AB9" t="s">
        <v>4</v>
      </c>
      <c r="AC9" t="s">
        <v>5</v>
      </c>
      <c r="AD9" t="s">
        <v>41</v>
      </c>
      <c r="AE9" t="s">
        <v>48</v>
      </c>
      <c r="AF9" t="s">
        <v>4</v>
      </c>
      <c r="AG9" t="s">
        <v>5</v>
      </c>
      <c r="AH9" t="s">
        <v>41</v>
      </c>
      <c r="AI9" t="s">
        <v>49</v>
      </c>
      <c r="AJ9" t="s">
        <v>4</v>
      </c>
      <c r="AK9" t="s">
        <v>5</v>
      </c>
      <c r="AL9" t="s">
        <v>41</v>
      </c>
    </row>
    <row r="10" spans="1:41" x14ac:dyDescent="0.3">
      <c r="A10">
        <v>1</v>
      </c>
      <c r="B10" t="s">
        <v>27</v>
      </c>
      <c r="C10">
        <v>120</v>
      </c>
      <c r="D10">
        <v>102</v>
      </c>
      <c r="E10">
        <v>18</v>
      </c>
      <c r="F10">
        <v>120</v>
      </c>
      <c r="G10">
        <v>32</v>
      </c>
      <c r="H10">
        <v>24</v>
      </c>
      <c r="I10">
        <v>8</v>
      </c>
      <c r="J10">
        <v>32</v>
      </c>
      <c r="K10">
        <v>36</v>
      </c>
      <c r="L10">
        <v>32</v>
      </c>
      <c r="M10">
        <v>4</v>
      </c>
      <c r="N10">
        <v>36</v>
      </c>
      <c r="O10">
        <v>13</v>
      </c>
      <c r="P10">
        <v>9</v>
      </c>
      <c r="Q10">
        <v>4</v>
      </c>
      <c r="R10">
        <v>13</v>
      </c>
      <c r="S10">
        <v>5</v>
      </c>
      <c r="T10">
        <v>15</v>
      </c>
      <c r="U10">
        <v>32</v>
      </c>
      <c r="V10">
        <v>41</v>
      </c>
      <c r="W10">
        <v>4</v>
      </c>
      <c r="X10">
        <v>10</v>
      </c>
      <c r="Y10">
        <v>14</v>
      </c>
      <c r="Z10">
        <v>19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21</v>
      </c>
      <c r="AK10">
        <v>3</v>
      </c>
      <c r="AL10">
        <v>24</v>
      </c>
      <c r="AM10">
        <v>172</v>
      </c>
      <c r="AN10">
        <v>75</v>
      </c>
      <c r="AO10">
        <v>247</v>
      </c>
    </row>
    <row r="11" spans="1:41" x14ac:dyDescent="0.3">
      <c r="A11">
        <v>2</v>
      </c>
      <c r="B11" t="s">
        <v>8</v>
      </c>
      <c r="C11">
        <v>229</v>
      </c>
      <c r="D11">
        <v>213</v>
      </c>
      <c r="E11">
        <v>16</v>
      </c>
      <c r="F11">
        <v>229</v>
      </c>
      <c r="G11">
        <v>65</v>
      </c>
      <c r="H11">
        <v>58</v>
      </c>
      <c r="I11">
        <v>7</v>
      </c>
      <c r="J11">
        <v>65</v>
      </c>
      <c r="K11">
        <v>156</v>
      </c>
      <c r="L11">
        <v>145</v>
      </c>
      <c r="M11">
        <v>11</v>
      </c>
      <c r="N11">
        <v>156</v>
      </c>
      <c r="O11">
        <v>17</v>
      </c>
      <c r="P11">
        <v>16</v>
      </c>
      <c r="Q11">
        <v>1</v>
      </c>
      <c r="R11">
        <v>17</v>
      </c>
      <c r="S11">
        <v>9</v>
      </c>
      <c r="T11">
        <v>28</v>
      </c>
      <c r="U11">
        <v>4</v>
      </c>
      <c r="V11">
        <v>32</v>
      </c>
      <c r="W11">
        <v>8</v>
      </c>
      <c r="X11">
        <v>32</v>
      </c>
      <c r="Y11">
        <v>5</v>
      </c>
      <c r="Z11">
        <v>37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6</v>
      </c>
      <c r="AJ11">
        <v>43</v>
      </c>
      <c r="AK11">
        <v>8</v>
      </c>
      <c r="AL11">
        <v>51</v>
      </c>
      <c r="AM11">
        <v>374</v>
      </c>
      <c r="AN11">
        <v>40</v>
      </c>
      <c r="AO11">
        <v>414</v>
      </c>
    </row>
    <row r="12" spans="1:41" x14ac:dyDescent="0.3">
      <c r="A12">
        <v>3</v>
      </c>
      <c r="B12" t="s">
        <v>9</v>
      </c>
      <c r="C12">
        <v>113</v>
      </c>
      <c r="D12">
        <v>87</v>
      </c>
      <c r="E12">
        <v>7</v>
      </c>
      <c r="F12">
        <v>94</v>
      </c>
      <c r="G12">
        <v>13</v>
      </c>
      <c r="H12">
        <v>13</v>
      </c>
      <c r="I12">
        <v>0</v>
      </c>
      <c r="J12">
        <v>13</v>
      </c>
      <c r="K12">
        <v>0</v>
      </c>
      <c r="L12">
        <v>0</v>
      </c>
      <c r="M12">
        <v>0</v>
      </c>
      <c r="N12">
        <v>0</v>
      </c>
      <c r="O12">
        <v>4</v>
      </c>
      <c r="P12">
        <v>3</v>
      </c>
      <c r="Q12">
        <v>1</v>
      </c>
      <c r="R12">
        <v>4</v>
      </c>
      <c r="S12">
        <v>2</v>
      </c>
      <c r="T12">
        <v>6</v>
      </c>
      <c r="U12">
        <v>0</v>
      </c>
      <c r="V12">
        <v>6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5</v>
      </c>
      <c r="AJ12">
        <v>47</v>
      </c>
      <c r="AK12">
        <v>7</v>
      </c>
      <c r="AL12">
        <v>54</v>
      </c>
      <c r="AM12">
        <v>153</v>
      </c>
      <c r="AN12">
        <v>14</v>
      </c>
      <c r="AO12">
        <v>167</v>
      </c>
    </row>
    <row r="13" spans="1:41" x14ac:dyDescent="0.3">
      <c r="A13">
        <v>4</v>
      </c>
      <c r="B13" t="s">
        <v>10</v>
      </c>
      <c r="C13">
        <v>261</v>
      </c>
      <c r="D13">
        <v>204</v>
      </c>
      <c r="E13">
        <v>33</v>
      </c>
      <c r="F13">
        <v>237</v>
      </c>
      <c r="G13">
        <v>41</v>
      </c>
      <c r="H13">
        <v>40</v>
      </c>
      <c r="I13">
        <v>1</v>
      </c>
      <c r="J13">
        <v>41</v>
      </c>
      <c r="K13">
        <v>104</v>
      </c>
      <c r="L13">
        <v>82</v>
      </c>
      <c r="M13">
        <v>15</v>
      </c>
      <c r="N13">
        <v>100</v>
      </c>
      <c r="O13">
        <v>34</v>
      </c>
      <c r="P13">
        <v>29</v>
      </c>
      <c r="Q13">
        <v>3</v>
      </c>
      <c r="R13">
        <v>32</v>
      </c>
      <c r="S13">
        <v>27</v>
      </c>
      <c r="T13">
        <v>97</v>
      </c>
      <c r="U13">
        <v>27</v>
      </c>
      <c r="V13">
        <v>124</v>
      </c>
      <c r="W13">
        <v>5</v>
      </c>
      <c r="X13">
        <v>39</v>
      </c>
      <c r="Y13">
        <v>8</v>
      </c>
      <c r="Z13">
        <v>33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8</v>
      </c>
      <c r="AJ13">
        <v>80</v>
      </c>
      <c r="AK13">
        <v>14</v>
      </c>
      <c r="AL13">
        <v>96</v>
      </c>
      <c r="AM13">
        <v>460</v>
      </c>
      <c r="AN13">
        <v>83</v>
      </c>
      <c r="AO13">
        <v>543</v>
      </c>
    </row>
    <row r="14" spans="1:41" x14ac:dyDescent="0.3">
      <c r="A14">
        <v>5</v>
      </c>
      <c r="B14" t="s">
        <v>11</v>
      </c>
      <c r="C14">
        <v>213</v>
      </c>
      <c r="D14">
        <v>167</v>
      </c>
      <c r="E14">
        <v>19</v>
      </c>
      <c r="F14">
        <v>186</v>
      </c>
      <c r="G14">
        <v>4</v>
      </c>
      <c r="H14">
        <v>3</v>
      </c>
      <c r="I14">
        <v>1</v>
      </c>
      <c r="J14">
        <v>4</v>
      </c>
      <c r="K14">
        <v>80</v>
      </c>
      <c r="L14">
        <v>59</v>
      </c>
      <c r="M14">
        <v>13</v>
      </c>
      <c r="N14">
        <v>72</v>
      </c>
      <c r="O14">
        <v>6</v>
      </c>
      <c r="P14">
        <v>6</v>
      </c>
      <c r="Q14">
        <v>0</v>
      </c>
      <c r="R14">
        <v>6</v>
      </c>
      <c r="S14">
        <v>3</v>
      </c>
      <c r="T14">
        <v>6</v>
      </c>
      <c r="U14">
        <v>1</v>
      </c>
      <c r="V14">
        <v>7</v>
      </c>
      <c r="W14">
        <v>1</v>
      </c>
      <c r="X14">
        <v>2</v>
      </c>
      <c r="Y14">
        <v>0</v>
      </c>
      <c r="Z14">
        <v>2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178</v>
      </c>
      <c r="AN14">
        <v>21</v>
      </c>
      <c r="AO14">
        <v>199</v>
      </c>
    </row>
    <row r="15" spans="1:41" x14ac:dyDescent="0.3">
      <c r="A15">
        <v>6</v>
      </c>
      <c r="B15" t="s">
        <v>12</v>
      </c>
      <c r="C15">
        <v>404</v>
      </c>
      <c r="D15">
        <v>326</v>
      </c>
      <c r="E15">
        <v>78</v>
      </c>
      <c r="F15">
        <v>404</v>
      </c>
      <c r="G15">
        <v>248</v>
      </c>
      <c r="H15">
        <v>33</v>
      </c>
      <c r="I15">
        <v>9</v>
      </c>
      <c r="J15">
        <v>248</v>
      </c>
      <c r="K15">
        <v>168</v>
      </c>
      <c r="L15">
        <v>132</v>
      </c>
      <c r="M15">
        <v>36</v>
      </c>
      <c r="N15">
        <v>168</v>
      </c>
      <c r="O15">
        <v>71</v>
      </c>
      <c r="P15">
        <v>58</v>
      </c>
      <c r="Q15">
        <v>13</v>
      </c>
      <c r="R15">
        <v>71</v>
      </c>
      <c r="S15">
        <v>47</v>
      </c>
      <c r="T15">
        <v>112</v>
      </c>
      <c r="U15">
        <v>33</v>
      </c>
      <c r="V15">
        <v>145</v>
      </c>
      <c r="W15">
        <v>17</v>
      </c>
      <c r="X15">
        <v>41</v>
      </c>
      <c r="Y15">
        <v>15</v>
      </c>
      <c r="Z15">
        <v>54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9</v>
      </c>
      <c r="AK15">
        <v>1</v>
      </c>
      <c r="AL15">
        <v>10</v>
      </c>
      <c r="AM15">
        <v>521</v>
      </c>
      <c r="AN15">
        <v>136</v>
      </c>
      <c r="AO15">
        <v>657</v>
      </c>
    </row>
    <row r="16" spans="1:41" x14ac:dyDescent="0.3">
      <c r="A16">
        <v>7</v>
      </c>
      <c r="B16" t="s">
        <v>13</v>
      </c>
      <c r="C16">
        <v>131</v>
      </c>
      <c r="D16">
        <v>113</v>
      </c>
      <c r="E16">
        <v>18</v>
      </c>
      <c r="F16">
        <v>131</v>
      </c>
      <c r="G16">
        <v>48</v>
      </c>
      <c r="H16">
        <v>38</v>
      </c>
      <c r="I16">
        <v>10</v>
      </c>
      <c r="J16">
        <v>48</v>
      </c>
      <c r="K16">
        <v>73</v>
      </c>
      <c r="L16">
        <v>66</v>
      </c>
      <c r="M16">
        <v>7</v>
      </c>
      <c r="N16">
        <v>73</v>
      </c>
      <c r="O16">
        <v>26</v>
      </c>
      <c r="P16">
        <v>26</v>
      </c>
      <c r="Q16">
        <v>0</v>
      </c>
      <c r="R16">
        <v>26</v>
      </c>
      <c r="S16">
        <v>8</v>
      </c>
      <c r="T16">
        <v>22</v>
      </c>
      <c r="U16">
        <v>4</v>
      </c>
      <c r="V16">
        <v>26</v>
      </c>
      <c r="W16">
        <v>4</v>
      </c>
      <c r="X16">
        <v>8</v>
      </c>
      <c r="Y16">
        <v>2</v>
      </c>
      <c r="Z16">
        <v>10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1</v>
      </c>
      <c r="AJ16">
        <v>22</v>
      </c>
      <c r="AK16">
        <v>4</v>
      </c>
      <c r="AL16">
        <v>26</v>
      </c>
      <c r="AM16">
        <v>203</v>
      </c>
      <c r="AN16">
        <v>38</v>
      </c>
      <c r="AO16">
        <v>241</v>
      </c>
    </row>
    <row r="17" spans="1:41" x14ac:dyDescent="0.3">
      <c r="A17">
        <v>8</v>
      </c>
      <c r="B17" t="s">
        <v>14</v>
      </c>
      <c r="C17">
        <v>236</v>
      </c>
      <c r="D17">
        <v>201</v>
      </c>
      <c r="E17">
        <v>35</v>
      </c>
      <c r="F17">
        <v>236</v>
      </c>
      <c r="G17">
        <v>52</v>
      </c>
      <c r="H17">
        <v>39</v>
      </c>
      <c r="I17">
        <v>13</v>
      </c>
      <c r="J17">
        <v>52</v>
      </c>
      <c r="K17">
        <v>231</v>
      </c>
      <c r="L17">
        <v>196</v>
      </c>
      <c r="M17">
        <v>86</v>
      </c>
      <c r="N17">
        <v>282</v>
      </c>
      <c r="O17">
        <v>119</v>
      </c>
      <c r="P17">
        <v>98</v>
      </c>
      <c r="Q17">
        <v>21</v>
      </c>
      <c r="R17">
        <v>119</v>
      </c>
      <c r="S17">
        <v>14</v>
      </c>
      <c r="T17">
        <v>41</v>
      </c>
      <c r="U17">
        <v>7</v>
      </c>
      <c r="V17">
        <v>48</v>
      </c>
      <c r="W17">
        <v>8</v>
      </c>
      <c r="X17">
        <v>19</v>
      </c>
      <c r="Y17">
        <v>8</v>
      </c>
      <c r="Z17">
        <v>27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14</v>
      </c>
      <c r="AJ17">
        <v>50</v>
      </c>
      <c r="AK17">
        <v>8</v>
      </c>
      <c r="AL17">
        <v>58</v>
      </c>
      <c r="AM17">
        <v>350</v>
      </c>
      <c r="AN17">
        <v>71</v>
      </c>
      <c r="AO17">
        <v>421</v>
      </c>
    </row>
    <row r="18" spans="1:41" x14ac:dyDescent="0.3">
      <c r="B18" t="s">
        <v>6</v>
      </c>
      <c r="C18">
        <v>1707</v>
      </c>
      <c r="D18">
        <v>1413</v>
      </c>
      <c r="E18">
        <v>224</v>
      </c>
      <c r="F18">
        <v>1637</v>
      </c>
      <c r="G18">
        <v>503</v>
      </c>
      <c r="H18">
        <v>248</v>
      </c>
      <c r="I18">
        <v>49</v>
      </c>
      <c r="J18">
        <v>503</v>
      </c>
      <c r="K18">
        <v>848</v>
      </c>
      <c r="L18">
        <v>712</v>
      </c>
      <c r="M18">
        <v>172</v>
      </c>
      <c r="N18">
        <v>887</v>
      </c>
      <c r="O18">
        <v>290</v>
      </c>
      <c r="P18">
        <v>245</v>
      </c>
      <c r="Q18">
        <v>43</v>
      </c>
      <c r="R18">
        <v>288</v>
      </c>
      <c r="S18">
        <v>115</v>
      </c>
      <c r="T18">
        <v>327</v>
      </c>
      <c r="U18">
        <v>108</v>
      </c>
      <c r="V18">
        <v>429</v>
      </c>
      <c r="W18">
        <v>47</v>
      </c>
      <c r="X18">
        <v>151</v>
      </c>
      <c r="Y18">
        <v>52</v>
      </c>
      <c r="Z18">
        <v>182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36</v>
      </c>
      <c r="AJ18">
        <v>272</v>
      </c>
      <c r="AK18">
        <v>45</v>
      </c>
      <c r="AL18">
        <v>319</v>
      </c>
      <c r="AM18">
        <v>2411</v>
      </c>
      <c r="AN18">
        <v>478</v>
      </c>
      <c r="AO18">
        <v>2889</v>
      </c>
    </row>
  </sheetData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140EA-3686-4A0C-9F32-7E4F95306D44}">
  <dimension ref="A3:M14"/>
  <sheetViews>
    <sheetView workbookViewId="0">
      <selection activeCell="A3" sqref="A3:XFD16"/>
    </sheetView>
  </sheetViews>
  <sheetFormatPr baseColWidth="10" defaultRowHeight="14.4" x14ac:dyDescent="0.3"/>
  <cols>
    <col min="1" max="1" width="13.77734375" customWidth="1"/>
  </cols>
  <sheetData>
    <row r="3" spans="1:13" x14ac:dyDescent="0.3">
      <c r="A3" t="s">
        <v>122</v>
      </c>
    </row>
    <row r="4" spans="1:13" x14ac:dyDescent="0.3">
      <c r="A4" t="s">
        <v>112</v>
      </c>
    </row>
    <row r="5" spans="1:13" x14ac:dyDescent="0.3">
      <c r="A5" t="s">
        <v>1</v>
      </c>
      <c r="B5" t="s">
        <v>50</v>
      </c>
      <c r="C5" t="s">
        <v>4</v>
      </c>
      <c r="D5" t="s">
        <v>5</v>
      </c>
      <c r="E5" t="s">
        <v>41</v>
      </c>
      <c r="F5" t="s">
        <v>51</v>
      </c>
      <c r="G5" t="s">
        <v>4</v>
      </c>
      <c r="H5" t="s">
        <v>5</v>
      </c>
      <c r="I5" t="s">
        <v>41</v>
      </c>
      <c r="J5" t="s">
        <v>52</v>
      </c>
      <c r="K5" t="s">
        <v>4</v>
      </c>
      <c r="L5" t="s">
        <v>5</v>
      </c>
      <c r="M5" t="s">
        <v>41</v>
      </c>
    </row>
    <row r="6" spans="1:13" x14ac:dyDescent="0.3">
      <c r="A6" t="s">
        <v>27</v>
      </c>
      <c r="F6">
        <v>4</v>
      </c>
      <c r="G6">
        <v>31</v>
      </c>
      <c r="H6">
        <v>31</v>
      </c>
      <c r="I6">
        <v>62</v>
      </c>
      <c r="J6">
        <v>3</v>
      </c>
      <c r="K6">
        <v>35</v>
      </c>
      <c r="L6">
        <v>15</v>
      </c>
      <c r="M6">
        <v>50</v>
      </c>
    </row>
    <row r="7" spans="1:13" x14ac:dyDescent="0.3">
      <c r="A7" t="s">
        <v>8</v>
      </c>
      <c r="F7">
        <v>3</v>
      </c>
      <c r="G7">
        <v>22</v>
      </c>
      <c r="H7">
        <v>4</v>
      </c>
      <c r="I7">
        <v>26</v>
      </c>
      <c r="J7">
        <v>3</v>
      </c>
      <c r="K7">
        <v>20</v>
      </c>
      <c r="L7">
        <v>1</v>
      </c>
      <c r="M7">
        <v>21</v>
      </c>
    </row>
    <row r="8" spans="1:13" x14ac:dyDescent="0.3">
      <c r="A8" t="s">
        <v>9</v>
      </c>
    </row>
    <row r="9" spans="1:13" x14ac:dyDescent="0.3">
      <c r="A9" t="s">
        <v>10</v>
      </c>
      <c r="F9">
        <v>2</v>
      </c>
      <c r="G9">
        <v>22</v>
      </c>
      <c r="H9">
        <v>3</v>
      </c>
      <c r="I9">
        <v>25</v>
      </c>
      <c r="J9">
        <v>8</v>
      </c>
      <c r="K9">
        <v>75</v>
      </c>
      <c r="L9">
        <v>22</v>
      </c>
      <c r="M9">
        <v>98</v>
      </c>
    </row>
    <row r="10" spans="1:13" x14ac:dyDescent="0.3">
      <c r="A10" t="s">
        <v>11</v>
      </c>
    </row>
    <row r="11" spans="1:13" x14ac:dyDescent="0.3">
      <c r="A11" t="s">
        <v>12</v>
      </c>
      <c r="F11">
        <v>4</v>
      </c>
      <c r="G11">
        <v>57</v>
      </c>
      <c r="H11">
        <v>11</v>
      </c>
      <c r="I11">
        <v>68</v>
      </c>
    </row>
    <row r="12" spans="1:13" x14ac:dyDescent="0.3">
      <c r="A12" t="s">
        <v>13</v>
      </c>
    </row>
    <row r="13" spans="1:13" x14ac:dyDescent="0.3">
      <c r="A13" t="s">
        <v>14</v>
      </c>
      <c r="F13">
        <v>2</v>
      </c>
      <c r="G13">
        <v>21</v>
      </c>
      <c r="H13">
        <v>4</v>
      </c>
      <c r="I13">
        <v>25</v>
      </c>
      <c r="J13">
        <v>11</v>
      </c>
      <c r="K13">
        <v>39</v>
      </c>
      <c r="L13">
        <v>8</v>
      </c>
      <c r="M13">
        <v>47</v>
      </c>
    </row>
    <row r="14" spans="1:13" x14ac:dyDescent="0.3">
      <c r="A14" t="s">
        <v>53</v>
      </c>
      <c r="F14">
        <f t="shared" ref="F14:M14" si="0">SUM(F6:F13)</f>
        <v>15</v>
      </c>
      <c r="G14">
        <f t="shared" si="0"/>
        <v>153</v>
      </c>
      <c r="H14">
        <f t="shared" si="0"/>
        <v>53</v>
      </c>
      <c r="I14">
        <f t="shared" si="0"/>
        <v>206</v>
      </c>
      <c r="J14">
        <f t="shared" si="0"/>
        <v>25</v>
      </c>
      <c r="K14">
        <f t="shared" si="0"/>
        <v>169</v>
      </c>
      <c r="L14">
        <f t="shared" si="0"/>
        <v>46</v>
      </c>
      <c r="M14">
        <f t="shared" si="0"/>
        <v>216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A760E-4DDF-4A1D-976E-0A70E4233EF1}">
  <dimension ref="A4:E39"/>
  <sheetViews>
    <sheetView workbookViewId="0">
      <selection activeCell="A2" sqref="A2:XFD46"/>
    </sheetView>
  </sheetViews>
  <sheetFormatPr baseColWidth="10" defaultColWidth="11.44140625" defaultRowHeight="14.4" x14ac:dyDescent="0.3"/>
  <cols>
    <col min="1" max="1" width="8.6640625" customWidth="1"/>
    <col min="2" max="2" width="44.33203125" customWidth="1"/>
    <col min="3" max="3" width="11.88671875" customWidth="1"/>
  </cols>
  <sheetData>
    <row r="4" spans="1:3" x14ac:dyDescent="0.3">
      <c r="A4" t="s">
        <v>122</v>
      </c>
    </row>
    <row r="5" spans="1:3" ht="24" customHeight="1" x14ac:dyDescent="0.3">
      <c r="A5" t="s">
        <v>78</v>
      </c>
    </row>
    <row r="6" spans="1:3" x14ac:dyDescent="0.3">
      <c r="B6" t="s">
        <v>88</v>
      </c>
    </row>
    <row r="7" spans="1:3" ht="30" customHeight="1" x14ac:dyDescent="0.3">
      <c r="A7" t="s">
        <v>79</v>
      </c>
      <c r="B7" t="s">
        <v>80</v>
      </c>
      <c r="C7" t="s">
        <v>81</v>
      </c>
    </row>
    <row r="8" spans="1:3" ht="30" customHeight="1" x14ac:dyDescent="0.3">
      <c r="A8">
        <v>1</v>
      </c>
      <c r="B8" t="s">
        <v>82</v>
      </c>
      <c r="C8">
        <v>5</v>
      </c>
    </row>
    <row r="9" spans="1:3" ht="30" customHeight="1" x14ac:dyDescent="0.3">
      <c r="A9">
        <v>2</v>
      </c>
      <c r="B9" t="s">
        <v>83</v>
      </c>
      <c r="C9">
        <v>8</v>
      </c>
    </row>
    <row r="10" spans="1:3" ht="30" customHeight="1" x14ac:dyDescent="0.3">
      <c r="A10">
        <v>3</v>
      </c>
      <c r="B10" t="s">
        <v>84</v>
      </c>
      <c r="C10">
        <v>0</v>
      </c>
    </row>
    <row r="11" spans="1:3" ht="30" customHeight="1" x14ac:dyDescent="0.3">
      <c r="A11">
        <v>4</v>
      </c>
      <c r="B11" t="s">
        <v>85</v>
      </c>
      <c r="C11">
        <f>+('[1]ENE-DIC 2022'!M11+'[1]ENE-DIC 2021'!M11)/2</f>
        <v>0</v>
      </c>
    </row>
    <row r="12" spans="1:3" ht="30" customHeight="1" x14ac:dyDescent="0.3">
      <c r="A12">
        <v>5</v>
      </c>
      <c r="B12" t="s">
        <v>86</v>
      </c>
      <c r="C12">
        <v>13</v>
      </c>
    </row>
    <row r="13" spans="1:3" ht="30" customHeight="1" x14ac:dyDescent="0.3">
      <c r="A13">
        <v>6</v>
      </c>
      <c r="B13" t="s">
        <v>87</v>
      </c>
      <c r="C13">
        <v>1</v>
      </c>
    </row>
    <row r="16" spans="1:3" x14ac:dyDescent="0.3">
      <c r="A16" t="s">
        <v>89</v>
      </c>
    </row>
    <row r="18" spans="1:5" x14ac:dyDescent="0.3">
      <c r="A18" t="s">
        <v>79</v>
      </c>
      <c r="B18" t="s">
        <v>80</v>
      </c>
      <c r="C18" t="s">
        <v>81</v>
      </c>
    </row>
    <row r="19" spans="1:5" x14ac:dyDescent="0.3">
      <c r="A19">
        <v>1</v>
      </c>
      <c r="B19" t="s">
        <v>90</v>
      </c>
      <c r="C19">
        <v>5</v>
      </c>
    </row>
    <row r="20" spans="1:5" x14ac:dyDescent="0.3">
      <c r="A20">
        <v>2</v>
      </c>
      <c r="B20" t="s">
        <v>91</v>
      </c>
      <c r="C20">
        <v>5</v>
      </c>
    </row>
    <row r="21" spans="1:5" x14ac:dyDescent="0.3">
      <c r="A21">
        <v>3</v>
      </c>
      <c r="B21" t="s">
        <v>92</v>
      </c>
      <c r="C21">
        <v>5</v>
      </c>
    </row>
    <row r="22" spans="1:5" x14ac:dyDescent="0.3">
      <c r="A22">
        <v>4</v>
      </c>
      <c r="B22" t="s">
        <v>93</v>
      </c>
      <c r="C22">
        <v>1</v>
      </c>
    </row>
    <row r="23" spans="1:5" x14ac:dyDescent="0.3">
      <c r="A23">
        <v>5</v>
      </c>
      <c r="B23" t="s">
        <v>94</v>
      </c>
      <c r="C23">
        <v>0</v>
      </c>
    </row>
    <row r="24" spans="1:5" x14ac:dyDescent="0.3">
      <c r="A24">
        <v>6</v>
      </c>
      <c r="B24" t="s">
        <v>95</v>
      </c>
      <c r="C24">
        <v>1</v>
      </c>
    </row>
    <row r="25" spans="1:5" x14ac:dyDescent="0.3">
      <c r="A25">
        <v>7</v>
      </c>
      <c r="B25" t="s">
        <v>96</v>
      </c>
      <c r="C25">
        <v>312.5</v>
      </c>
    </row>
    <row r="26" spans="1:5" x14ac:dyDescent="0.3">
      <c r="A26">
        <v>8</v>
      </c>
      <c r="B26" t="s">
        <v>97</v>
      </c>
      <c r="C26">
        <v>1</v>
      </c>
    </row>
    <row r="28" spans="1:5" x14ac:dyDescent="0.3">
      <c r="A28" t="s">
        <v>110</v>
      </c>
    </row>
    <row r="29" spans="1:5" ht="24.9" customHeight="1" x14ac:dyDescent="0.3">
      <c r="C29" t="s">
        <v>109</v>
      </c>
    </row>
    <row r="30" spans="1:5" ht="24.9" customHeight="1" x14ac:dyDescent="0.3">
      <c r="A30" t="s">
        <v>79</v>
      </c>
      <c r="B30" t="s">
        <v>80</v>
      </c>
      <c r="C30" t="s">
        <v>98</v>
      </c>
      <c r="D30" t="s">
        <v>99</v>
      </c>
      <c r="E30" t="s">
        <v>53</v>
      </c>
    </row>
    <row r="31" spans="1:5" ht="24.9" customHeight="1" x14ac:dyDescent="0.3">
      <c r="A31">
        <v>1</v>
      </c>
      <c r="B31" t="s">
        <v>100</v>
      </c>
      <c r="C31">
        <v>1</v>
      </c>
      <c r="D31">
        <v>21</v>
      </c>
      <c r="E31">
        <f>SUM(C31:D31)</f>
        <v>22</v>
      </c>
    </row>
    <row r="32" spans="1:5" ht="24.9" customHeight="1" x14ac:dyDescent="0.3">
      <c r="A32">
        <v>2</v>
      </c>
      <c r="B32" t="s">
        <v>101</v>
      </c>
      <c r="C32">
        <v>1</v>
      </c>
      <c r="D32">
        <v>21</v>
      </c>
      <c r="E32">
        <f t="shared" ref="E32:E39" si="0">SUM(C32:D32)</f>
        <v>22</v>
      </c>
    </row>
    <row r="33" spans="1:5" ht="24.9" customHeight="1" x14ac:dyDescent="0.3">
      <c r="A33">
        <v>3</v>
      </c>
      <c r="B33" t="s">
        <v>102</v>
      </c>
      <c r="C33">
        <v>1</v>
      </c>
      <c r="D33">
        <v>21</v>
      </c>
      <c r="E33">
        <f t="shared" si="0"/>
        <v>22</v>
      </c>
    </row>
    <row r="34" spans="1:5" ht="24.9" customHeight="1" x14ac:dyDescent="0.3">
      <c r="A34">
        <v>4</v>
      </c>
      <c r="B34" t="s">
        <v>103</v>
      </c>
      <c r="C34">
        <v>0</v>
      </c>
      <c r="D34">
        <v>0</v>
      </c>
      <c r="E34">
        <f t="shared" si="0"/>
        <v>0</v>
      </c>
    </row>
    <row r="35" spans="1:5" ht="24.9" customHeight="1" x14ac:dyDescent="0.3">
      <c r="A35">
        <v>5</v>
      </c>
      <c r="B35" t="s">
        <v>104</v>
      </c>
      <c r="C35">
        <v>5</v>
      </c>
      <c r="D35">
        <v>80</v>
      </c>
      <c r="E35">
        <f t="shared" si="0"/>
        <v>85</v>
      </c>
    </row>
    <row r="36" spans="1:5" ht="24.9" customHeight="1" x14ac:dyDescent="0.3">
      <c r="A36">
        <v>6</v>
      </c>
      <c r="B36" t="s">
        <v>105</v>
      </c>
      <c r="C36">
        <v>0</v>
      </c>
      <c r="E36">
        <f t="shared" si="0"/>
        <v>0</v>
      </c>
    </row>
    <row r="37" spans="1:5" ht="24.9" customHeight="1" x14ac:dyDescent="0.3">
      <c r="A37">
        <v>7</v>
      </c>
      <c r="B37" t="s">
        <v>106</v>
      </c>
      <c r="C37">
        <v>1771.36</v>
      </c>
      <c r="D37">
        <v>555.55999999999995</v>
      </c>
      <c r="E37">
        <f t="shared" si="0"/>
        <v>2326.92</v>
      </c>
    </row>
    <row r="38" spans="1:5" ht="24.9" customHeight="1" x14ac:dyDescent="0.3">
      <c r="A38">
        <v>8</v>
      </c>
      <c r="B38" t="s">
        <v>107</v>
      </c>
      <c r="C38">
        <v>172503.54</v>
      </c>
      <c r="D38">
        <v>700360.08</v>
      </c>
      <c r="E38">
        <f t="shared" si="0"/>
        <v>872863.62</v>
      </c>
    </row>
    <row r="39" spans="1:5" ht="24.9" customHeight="1" x14ac:dyDescent="0.3">
      <c r="A39">
        <v>9</v>
      </c>
      <c r="B39" t="s">
        <v>108</v>
      </c>
      <c r="C39">
        <v>4</v>
      </c>
      <c r="E39">
        <f t="shared" si="0"/>
        <v>4</v>
      </c>
    </row>
  </sheetData>
  <printOptions horizontalCentered="1"/>
  <pageMargins left="0" right="0" top="0.74803149606299213" bottom="0.74803149606299213" header="0.31496062992125984" footer="0.31496062992125984"/>
  <pageSetup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D284C-1E0B-4C4B-A528-5704BE71C4FE}">
  <dimension ref="A3:Z18"/>
  <sheetViews>
    <sheetView workbookViewId="0">
      <selection activeCell="A3" sqref="A3:XFD23"/>
    </sheetView>
  </sheetViews>
  <sheetFormatPr baseColWidth="10" defaultColWidth="11.5546875" defaultRowHeight="14.4" x14ac:dyDescent="0.3"/>
  <cols>
    <col min="1" max="1" width="5.6640625" customWidth="1"/>
    <col min="2" max="2" width="15.33203125" customWidth="1"/>
    <col min="7" max="7" width="15.109375" customWidth="1"/>
  </cols>
  <sheetData>
    <row r="3" spans="1:26" x14ac:dyDescent="0.3">
      <c r="A3" t="s">
        <v>122</v>
      </c>
    </row>
    <row r="5" spans="1:26" x14ac:dyDescent="0.3">
      <c r="A5" t="s">
        <v>111</v>
      </c>
    </row>
    <row r="6" spans="1:26" x14ac:dyDescent="0.3">
      <c r="A6" t="s">
        <v>112</v>
      </c>
    </row>
    <row r="7" spans="1:26" x14ac:dyDescent="0.3">
      <c r="A7" t="s">
        <v>113</v>
      </c>
      <c r="B7" t="s">
        <v>114</v>
      </c>
    </row>
    <row r="8" spans="1:26" ht="42.6" customHeight="1" x14ac:dyDescent="0.3">
      <c r="B8" t="s">
        <v>1</v>
      </c>
      <c r="C8" t="s">
        <v>49</v>
      </c>
      <c r="D8" t="s">
        <v>4</v>
      </c>
      <c r="E8" t="s">
        <v>5</v>
      </c>
      <c r="F8" t="s">
        <v>115</v>
      </c>
      <c r="G8" t="s">
        <v>116</v>
      </c>
      <c r="H8" t="s">
        <v>4</v>
      </c>
      <c r="I8" t="s">
        <v>5</v>
      </c>
      <c r="J8" t="s">
        <v>115</v>
      </c>
      <c r="K8" t="s">
        <v>117</v>
      </c>
      <c r="L8" t="s">
        <v>4</v>
      </c>
      <c r="M8" t="s">
        <v>5</v>
      </c>
      <c r="N8" t="s">
        <v>115</v>
      </c>
      <c r="O8" t="s">
        <v>118</v>
      </c>
      <c r="P8" t="s">
        <v>4</v>
      </c>
      <c r="Q8" t="s">
        <v>5</v>
      </c>
      <c r="R8" t="s">
        <v>115</v>
      </c>
      <c r="S8" t="s">
        <v>119</v>
      </c>
      <c r="T8" t="s">
        <v>4</v>
      </c>
      <c r="U8" t="s">
        <v>5</v>
      </c>
      <c r="V8" t="s">
        <v>115</v>
      </c>
      <c r="W8" t="s">
        <v>120</v>
      </c>
      <c r="X8" t="s">
        <v>4</v>
      </c>
      <c r="Y8" t="s">
        <v>5</v>
      </c>
      <c r="Z8" t="s">
        <v>115</v>
      </c>
    </row>
    <row r="9" spans="1:26" x14ac:dyDescent="0.3">
      <c r="A9">
        <v>1</v>
      </c>
      <c r="B9" t="s">
        <v>27</v>
      </c>
    </row>
    <row r="10" spans="1:26" x14ac:dyDescent="0.3">
      <c r="A10">
        <v>2</v>
      </c>
      <c r="B10" t="s">
        <v>8</v>
      </c>
    </row>
    <row r="11" spans="1:26" x14ac:dyDescent="0.3">
      <c r="A11">
        <v>3</v>
      </c>
      <c r="B11" t="s">
        <v>9</v>
      </c>
    </row>
    <row r="12" spans="1:26" x14ac:dyDescent="0.3">
      <c r="A12">
        <v>4</v>
      </c>
      <c r="B12" t="s">
        <v>10</v>
      </c>
    </row>
    <row r="13" spans="1:26" x14ac:dyDescent="0.3">
      <c r="A13">
        <v>5</v>
      </c>
      <c r="B13" t="s">
        <v>11</v>
      </c>
    </row>
    <row r="14" spans="1:26" x14ac:dyDescent="0.3">
      <c r="A14">
        <v>6</v>
      </c>
      <c r="B14" t="s">
        <v>12</v>
      </c>
    </row>
    <row r="15" spans="1:26" x14ac:dyDescent="0.3">
      <c r="A15">
        <v>7</v>
      </c>
      <c r="B15" t="s">
        <v>13</v>
      </c>
    </row>
    <row r="16" spans="1:26" x14ac:dyDescent="0.3">
      <c r="A16">
        <v>8</v>
      </c>
      <c r="B16" t="s">
        <v>14</v>
      </c>
    </row>
    <row r="17" spans="1:10" x14ac:dyDescent="0.3">
      <c r="A17">
        <v>9</v>
      </c>
      <c r="B17" t="s">
        <v>121</v>
      </c>
      <c r="C17">
        <v>1</v>
      </c>
      <c r="D17">
        <v>6</v>
      </c>
      <c r="E17">
        <v>4</v>
      </c>
      <c r="F17">
        <f>SUM(D17:E17)</f>
        <v>10</v>
      </c>
      <c r="G17">
        <v>3</v>
      </c>
      <c r="H17">
        <v>2</v>
      </c>
      <c r="I17">
        <v>4</v>
      </c>
      <c r="J17">
        <f>SUM(H17:I17)</f>
        <v>6</v>
      </c>
    </row>
    <row r="18" spans="1:10" x14ac:dyDescent="0.3">
      <c r="B18" t="s">
        <v>6</v>
      </c>
      <c r="C18">
        <v>1</v>
      </c>
      <c r="D18">
        <v>6</v>
      </c>
      <c r="E18">
        <v>4</v>
      </c>
      <c r="F18">
        <f>SUM(D18:E18)</f>
        <v>10</v>
      </c>
      <c r="G18">
        <v>3</v>
      </c>
      <c r="H18">
        <v>2</v>
      </c>
      <c r="I18">
        <v>4</v>
      </c>
      <c r="J18">
        <f>SUM(H18:I18)</f>
        <v>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864A-ECDD-45EC-AA7A-5E75A88069AF}">
  <dimension ref="C6:L93"/>
  <sheetViews>
    <sheetView workbookViewId="0">
      <selection activeCell="N34" sqref="N34"/>
    </sheetView>
  </sheetViews>
  <sheetFormatPr baseColWidth="10" defaultRowHeight="14.4" x14ac:dyDescent="0.3"/>
  <cols>
    <col min="4" max="4" width="15.109375" customWidth="1"/>
  </cols>
  <sheetData>
    <row r="6" spans="3:12" x14ac:dyDescent="0.3">
      <c r="I6" s="6"/>
    </row>
    <row r="7" spans="3:12" x14ac:dyDescent="0.3">
      <c r="C7" t="s">
        <v>32</v>
      </c>
      <c r="I7" s="6"/>
    </row>
    <row r="8" spans="3:12" x14ac:dyDescent="0.3">
      <c r="D8" t="s">
        <v>29</v>
      </c>
      <c r="E8" t="s">
        <v>30</v>
      </c>
      <c r="I8" s="6"/>
    </row>
    <row r="9" spans="3:12" x14ac:dyDescent="0.3">
      <c r="C9" s="7" t="s">
        <v>11</v>
      </c>
      <c r="D9" s="8">
        <v>82400</v>
      </c>
      <c r="E9" s="9">
        <v>332990</v>
      </c>
      <c r="I9" s="6"/>
    </row>
    <row r="10" spans="3:12" x14ac:dyDescent="0.3">
      <c r="C10" s="7" t="s">
        <v>8</v>
      </c>
      <c r="D10" s="8">
        <v>132943</v>
      </c>
      <c r="E10" s="9">
        <v>135000</v>
      </c>
      <c r="F10" t="s">
        <v>15</v>
      </c>
      <c r="G10" t="s">
        <v>15</v>
      </c>
      <c r="I10" s="6"/>
    </row>
    <row r="11" spans="3:12" x14ac:dyDescent="0.3">
      <c r="C11" s="7" t="s">
        <v>10</v>
      </c>
      <c r="D11" s="8">
        <v>225900</v>
      </c>
      <c r="E11" s="9">
        <v>154600</v>
      </c>
      <c r="I11" s="6"/>
    </row>
    <row r="12" spans="3:12" x14ac:dyDescent="0.3">
      <c r="C12" s="7" t="s">
        <v>9</v>
      </c>
      <c r="D12" s="8">
        <v>19450</v>
      </c>
      <c r="E12" s="9">
        <v>5300</v>
      </c>
      <c r="I12" s="6"/>
    </row>
    <row r="13" spans="3:12" ht="15.6" x14ac:dyDescent="0.3">
      <c r="C13" s="7" t="s">
        <v>27</v>
      </c>
      <c r="D13" s="8">
        <v>138795</v>
      </c>
      <c r="E13" s="9">
        <v>129530</v>
      </c>
      <c r="H13" s="6"/>
      <c r="I13" s="6"/>
      <c r="L13" s="10"/>
    </row>
    <row r="14" spans="3:12" x14ac:dyDescent="0.3">
      <c r="C14" s="7" t="s">
        <v>13</v>
      </c>
      <c r="D14" s="8">
        <v>76798</v>
      </c>
      <c r="E14" s="9">
        <v>35683</v>
      </c>
    </row>
    <row r="15" spans="3:12" x14ac:dyDescent="0.3">
      <c r="C15" s="7" t="s">
        <v>14</v>
      </c>
      <c r="D15" s="8">
        <v>412197</v>
      </c>
      <c r="E15" s="9">
        <v>726671</v>
      </c>
    </row>
    <row r="16" spans="3:12" x14ac:dyDescent="0.3">
      <c r="C16" s="7" t="s">
        <v>12</v>
      </c>
      <c r="D16" s="8">
        <v>2761068</v>
      </c>
      <c r="E16" s="9">
        <v>823499</v>
      </c>
    </row>
    <row r="17" spans="3:6" x14ac:dyDescent="0.3">
      <c r="D17" s="11"/>
      <c r="E17" s="11"/>
    </row>
    <row r="18" spans="3:6" x14ac:dyDescent="0.3">
      <c r="C18" s="6"/>
    </row>
    <row r="20" spans="3:6" x14ac:dyDescent="0.3">
      <c r="E20" t="s">
        <v>15</v>
      </c>
    </row>
    <row r="21" spans="3:6" x14ac:dyDescent="0.3">
      <c r="D21" s="6"/>
      <c r="E21" s="12"/>
    </row>
    <row r="22" spans="3:6" x14ac:dyDescent="0.3">
      <c r="D22" s="6"/>
      <c r="E22" s="12"/>
      <c r="F22" t="s">
        <v>15</v>
      </c>
    </row>
    <row r="23" spans="3:6" x14ac:dyDescent="0.3">
      <c r="D23" s="6"/>
      <c r="E23" s="12"/>
    </row>
    <row r="24" spans="3:6" x14ac:dyDescent="0.3">
      <c r="D24" s="6"/>
      <c r="E24" s="12"/>
    </row>
    <row r="25" spans="3:6" x14ac:dyDescent="0.3">
      <c r="D25" s="6"/>
      <c r="E25" s="12"/>
    </row>
    <row r="26" spans="3:6" x14ac:dyDescent="0.3">
      <c r="C26" t="s">
        <v>31</v>
      </c>
      <c r="D26" s="6"/>
      <c r="E26" s="12"/>
    </row>
    <row r="27" spans="3:6" x14ac:dyDescent="0.3">
      <c r="D27" s="6"/>
      <c r="E27" s="12"/>
    </row>
    <row r="28" spans="3:6" x14ac:dyDescent="0.3">
      <c r="D28" t="s">
        <v>29</v>
      </c>
      <c r="E28" t="s">
        <v>30</v>
      </c>
    </row>
    <row r="29" spans="3:6" x14ac:dyDescent="0.3">
      <c r="C29" s="7" t="s">
        <v>11</v>
      </c>
      <c r="D29" s="13">
        <v>343</v>
      </c>
      <c r="E29" s="9">
        <v>1338</v>
      </c>
    </row>
    <row r="30" spans="3:6" x14ac:dyDescent="0.3">
      <c r="C30" s="7" t="s">
        <v>8</v>
      </c>
      <c r="D30" s="13">
        <v>379.70000000000005</v>
      </c>
      <c r="E30" s="9">
        <v>531.9</v>
      </c>
    </row>
    <row r="31" spans="3:6" x14ac:dyDescent="0.3">
      <c r="C31" s="7" t="s">
        <v>10</v>
      </c>
      <c r="D31" s="13">
        <v>901</v>
      </c>
      <c r="E31" s="9">
        <v>541</v>
      </c>
    </row>
    <row r="32" spans="3:6" x14ac:dyDescent="0.3">
      <c r="C32" s="7" t="s">
        <v>9</v>
      </c>
      <c r="D32" s="13">
        <v>77</v>
      </c>
      <c r="E32" s="9">
        <v>23</v>
      </c>
    </row>
    <row r="33" spans="3:12" x14ac:dyDescent="0.3">
      <c r="C33" s="7" t="s">
        <v>27</v>
      </c>
      <c r="D33" s="13">
        <v>455.5</v>
      </c>
      <c r="E33" s="9">
        <v>592.37</v>
      </c>
      <c r="G33" t="s">
        <v>15</v>
      </c>
    </row>
    <row r="34" spans="3:12" x14ac:dyDescent="0.3">
      <c r="C34" s="7" t="s">
        <v>13</v>
      </c>
      <c r="D34" s="13">
        <v>305</v>
      </c>
      <c r="E34" s="9">
        <v>142</v>
      </c>
    </row>
    <row r="35" spans="3:12" x14ac:dyDescent="0.3">
      <c r="C35" s="7" t="s">
        <v>14</v>
      </c>
      <c r="D35" s="13">
        <v>1602.7800000000002</v>
      </c>
      <c r="E35" s="9">
        <v>2845.26</v>
      </c>
    </row>
    <row r="36" spans="3:12" x14ac:dyDescent="0.3">
      <c r="C36" s="7" t="s">
        <v>12</v>
      </c>
      <c r="D36" s="13">
        <v>11373.35</v>
      </c>
      <c r="E36" s="9">
        <v>3760.73</v>
      </c>
      <c r="H36" t="s">
        <v>15</v>
      </c>
    </row>
    <row r="37" spans="3:12" x14ac:dyDescent="0.3">
      <c r="D37" s="6"/>
      <c r="E37" s="6"/>
      <c r="H37" t="s">
        <v>15</v>
      </c>
      <c r="K37" t="s">
        <v>15</v>
      </c>
    </row>
    <row r="39" spans="3:12" x14ac:dyDescent="0.3">
      <c r="D39" s="6"/>
      <c r="E39" s="12"/>
      <c r="G39" s="6"/>
    </row>
    <row r="40" spans="3:12" x14ac:dyDescent="0.3">
      <c r="D40" s="6"/>
      <c r="E40" s="12"/>
      <c r="G40" s="6"/>
      <c r="I40" t="s">
        <v>15</v>
      </c>
    </row>
    <row r="41" spans="3:12" ht="15.6" x14ac:dyDescent="0.3">
      <c r="D41" s="6"/>
      <c r="E41" s="14"/>
      <c r="F41" s="15"/>
      <c r="G41" s="4"/>
      <c r="H41" s="15"/>
      <c r="I41" s="4"/>
      <c r="J41" s="15"/>
      <c r="L41" s="11"/>
    </row>
    <row r="42" spans="3:12" ht="15.6" x14ac:dyDescent="0.3">
      <c r="D42" s="6"/>
      <c r="E42" s="4"/>
      <c r="F42" s="15"/>
      <c r="G42" s="14"/>
      <c r="H42" s="15"/>
      <c r="I42" s="14"/>
      <c r="J42" s="15"/>
      <c r="L42" s="11"/>
    </row>
    <row r="43" spans="3:12" ht="15.6" x14ac:dyDescent="0.3">
      <c r="D43" s="6"/>
      <c r="E43" s="14"/>
      <c r="F43" s="15"/>
      <c r="G43" s="4"/>
      <c r="H43" s="15"/>
      <c r="I43" s="4"/>
      <c r="J43" s="15"/>
      <c r="L43" s="11"/>
    </row>
    <row r="44" spans="3:12" ht="15.6" x14ac:dyDescent="0.3">
      <c r="D44" s="6"/>
      <c r="E44" s="14"/>
      <c r="F44" s="15"/>
      <c r="G44" s="14"/>
      <c r="H44" s="15"/>
      <c r="I44" s="14"/>
      <c r="J44" s="15"/>
      <c r="L44" s="11"/>
    </row>
    <row r="45" spans="3:12" ht="15.6" x14ac:dyDescent="0.3">
      <c r="D45" s="6"/>
      <c r="E45" s="4"/>
      <c r="F45" s="15"/>
      <c r="G45" s="4"/>
      <c r="H45" s="15"/>
      <c r="I45" s="4"/>
      <c r="J45" s="15"/>
      <c r="L45" s="11"/>
    </row>
    <row r="49" spans="3:12" ht="15.6" x14ac:dyDescent="0.3">
      <c r="C49" t="s">
        <v>33</v>
      </c>
      <c r="D49" s="6"/>
      <c r="E49" s="12"/>
      <c r="F49" s="15"/>
      <c r="G49" s="14"/>
      <c r="H49" s="15"/>
      <c r="I49" s="14"/>
      <c r="J49" s="15"/>
      <c r="L49" s="11"/>
    </row>
    <row r="50" spans="3:12" ht="15.6" x14ac:dyDescent="0.3">
      <c r="D50" s="6"/>
      <c r="E50" s="12"/>
      <c r="F50" s="15"/>
      <c r="G50" s="4"/>
      <c r="H50" s="15"/>
      <c r="I50" s="4"/>
      <c r="J50" s="15"/>
      <c r="L50" s="11"/>
    </row>
    <row r="51" spans="3:12" x14ac:dyDescent="0.3">
      <c r="D51" t="s">
        <v>29</v>
      </c>
      <c r="E51" t="s">
        <v>30</v>
      </c>
    </row>
    <row r="52" spans="3:12" x14ac:dyDescent="0.3">
      <c r="C52" s="7" t="s">
        <v>11</v>
      </c>
      <c r="D52" s="16">
        <v>9453</v>
      </c>
      <c r="E52" s="7">
        <v>1340</v>
      </c>
    </row>
    <row r="53" spans="3:12" x14ac:dyDescent="0.3">
      <c r="C53" s="7" t="s">
        <v>8</v>
      </c>
      <c r="D53" s="16">
        <v>10801</v>
      </c>
      <c r="E53" s="7">
        <v>1042</v>
      </c>
    </row>
    <row r="54" spans="3:12" x14ac:dyDescent="0.3">
      <c r="C54" s="7" t="s">
        <v>10</v>
      </c>
      <c r="D54" s="16">
        <v>2205</v>
      </c>
      <c r="E54" s="7">
        <v>0</v>
      </c>
    </row>
    <row r="55" spans="3:12" x14ac:dyDescent="0.3">
      <c r="C55" s="7" t="s">
        <v>9</v>
      </c>
      <c r="D55" s="16">
        <v>2876</v>
      </c>
      <c r="E55" s="7">
        <v>518</v>
      </c>
    </row>
    <row r="56" spans="3:12" x14ac:dyDescent="0.3">
      <c r="C56" s="7" t="s">
        <v>27</v>
      </c>
      <c r="D56" s="16">
        <v>1195</v>
      </c>
      <c r="E56" s="7">
        <v>1542</v>
      </c>
    </row>
    <row r="57" spans="3:12" x14ac:dyDescent="0.3">
      <c r="C57" s="7" t="s">
        <v>13</v>
      </c>
      <c r="D57" s="16">
        <v>2521</v>
      </c>
      <c r="E57" s="7">
        <v>911</v>
      </c>
    </row>
    <row r="58" spans="3:12" x14ac:dyDescent="0.3">
      <c r="C58" s="7" t="s">
        <v>14</v>
      </c>
      <c r="D58" s="16">
        <v>3786</v>
      </c>
      <c r="E58" s="7">
        <v>70</v>
      </c>
    </row>
    <row r="59" spans="3:12" x14ac:dyDescent="0.3">
      <c r="C59" s="7" t="s">
        <v>12</v>
      </c>
      <c r="D59" s="17">
        <v>2999</v>
      </c>
      <c r="E59" s="18">
        <v>0</v>
      </c>
    </row>
    <row r="60" spans="3:12" x14ac:dyDescent="0.3">
      <c r="D60" s="12"/>
      <c r="E60" s="11"/>
    </row>
    <row r="61" spans="3:12" x14ac:dyDescent="0.3">
      <c r="D61" s="12"/>
      <c r="E61" s="5"/>
      <c r="F61" s="5"/>
      <c r="G61" s="5"/>
    </row>
    <row r="62" spans="3:12" x14ac:dyDescent="0.3">
      <c r="D62" s="12"/>
      <c r="E62" s="5"/>
      <c r="F62" s="5"/>
      <c r="G62" s="19"/>
    </row>
    <row r="63" spans="3:12" x14ac:dyDescent="0.3">
      <c r="D63" s="12"/>
      <c r="E63" s="5"/>
      <c r="F63" s="5"/>
      <c r="G63" s="5"/>
    </row>
    <row r="64" spans="3:12" x14ac:dyDescent="0.3">
      <c r="D64" s="12"/>
      <c r="E64" s="5"/>
      <c r="F64" s="5"/>
      <c r="G64" s="5"/>
      <c r="K64" t="s">
        <v>15</v>
      </c>
    </row>
    <row r="65" spans="3:7" x14ac:dyDescent="0.3">
      <c r="D65" s="12"/>
      <c r="E65" s="5"/>
      <c r="F65" s="5"/>
      <c r="G65" s="5"/>
    </row>
    <row r="66" spans="3:7" x14ac:dyDescent="0.3">
      <c r="D66" s="12"/>
      <c r="E66" s="5"/>
      <c r="F66" s="5"/>
      <c r="G66" s="5"/>
    </row>
    <row r="67" spans="3:7" x14ac:dyDescent="0.3">
      <c r="D67" s="12"/>
      <c r="E67" s="5"/>
      <c r="F67" s="5"/>
      <c r="G67" s="5"/>
    </row>
    <row r="68" spans="3:7" x14ac:dyDescent="0.3">
      <c r="E68" s="5"/>
      <c r="F68" s="5"/>
      <c r="G68" s="5"/>
    </row>
    <row r="71" spans="3:7" x14ac:dyDescent="0.3">
      <c r="C71" t="s">
        <v>34</v>
      </c>
      <c r="D71" s="6"/>
      <c r="E71" s="12"/>
    </row>
    <row r="72" spans="3:7" x14ac:dyDescent="0.3">
      <c r="D72" s="6"/>
      <c r="E72" s="12"/>
    </row>
    <row r="73" spans="3:7" x14ac:dyDescent="0.3">
      <c r="D73" t="s">
        <v>29</v>
      </c>
      <c r="E73" t="s">
        <v>30</v>
      </c>
    </row>
    <row r="74" spans="3:7" x14ac:dyDescent="0.3">
      <c r="C74" s="7" t="s">
        <v>11</v>
      </c>
      <c r="D74" s="20">
        <v>1131</v>
      </c>
      <c r="E74" s="7">
        <v>2105</v>
      </c>
    </row>
    <row r="75" spans="3:7" x14ac:dyDescent="0.3">
      <c r="C75" s="7" t="s">
        <v>8</v>
      </c>
      <c r="D75" s="20">
        <v>31</v>
      </c>
      <c r="E75" s="7">
        <v>926</v>
      </c>
    </row>
    <row r="76" spans="3:7" x14ac:dyDescent="0.3">
      <c r="C76" s="7" t="s">
        <v>10</v>
      </c>
      <c r="D76" s="20">
        <v>2010</v>
      </c>
      <c r="E76" s="7">
        <v>571</v>
      </c>
    </row>
    <row r="77" spans="3:7" x14ac:dyDescent="0.3">
      <c r="C77" s="7" t="s">
        <v>9</v>
      </c>
      <c r="D77" s="20">
        <v>60</v>
      </c>
      <c r="E77" s="7">
        <v>180</v>
      </c>
    </row>
    <row r="78" spans="3:7" x14ac:dyDescent="0.3">
      <c r="C78" s="7" t="s">
        <v>27</v>
      </c>
      <c r="D78" s="20">
        <v>535</v>
      </c>
      <c r="E78" s="7">
        <v>2155</v>
      </c>
    </row>
    <row r="79" spans="3:7" x14ac:dyDescent="0.3">
      <c r="C79" s="7" t="s">
        <v>13</v>
      </c>
      <c r="D79" s="21">
        <v>0</v>
      </c>
      <c r="E79" s="7">
        <v>0</v>
      </c>
    </row>
    <row r="80" spans="3:7" x14ac:dyDescent="0.3">
      <c r="C80" s="7" t="s">
        <v>14</v>
      </c>
      <c r="D80" s="21">
        <v>0</v>
      </c>
      <c r="E80" s="7">
        <v>0</v>
      </c>
    </row>
    <row r="81" spans="3:10" x14ac:dyDescent="0.3">
      <c r="C81" s="7" t="s">
        <v>12</v>
      </c>
      <c r="D81" s="21">
        <v>0</v>
      </c>
      <c r="E81" s="7">
        <v>0</v>
      </c>
    </row>
    <row r="84" spans="3:10" x14ac:dyDescent="0.3">
      <c r="E84" s="5"/>
      <c r="F84" s="5"/>
      <c r="G84" s="5"/>
      <c r="I84" t="s">
        <v>15</v>
      </c>
    </row>
    <row r="85" spans="3:10" x14ac:dyDescent="0.3">
      <c r="E85" s="5"/>
      <c r="F85" s="5"/>
      <c r="G85" s="5"/>
    </row>
    <row r="86" spans="3:10" x14ac:dyDescent="0.3">
      <c r="E86" s="5"/>
      <c r="F86" s="5"/>
      <c r="G86" s="5"/>
    </row>
    <row r="87" spans="3:10" x14ac:dyDescent="0.3">
      <c r="E87" s="5"/>
      <c r="F87" s="5"/>
      <c r="G87" s="5"/>
      <c r="J87" t="s">
        <v>15</v>
      </c>
    </row>
    <row r="88" spans="3:10" x14ac:dyDescent="0.3">
      <c r="E88" s="5"/>
      <c r="F88" s="5"/>
      <c r="G88" s="5"/>
    </row>
    <row r="89" spans="3:10" x14ac:dyDescent="0.3">
      <c r="E89" s="5"/>
      <c r="F89" s="5"/>
      <c r="G89" s="5"/>
    </row>
    <row r="90" spans="3:10" x14ac:dyDescent="0.3">
      <c r="E90" s="5"/>
      <c r="F90" s="5"/>
      <c r="G90" s="5"/>
    </row>
    <row r="92" spans="3:10" ht="15.6" x14ac:dyDescent="0.3">
      <c r="C92" s="2" t="s">
        <v>26</v>
      </c>
      <c r="D92" s="2"/>
    </row>
    <row r="93" spans="3:10" ht="15.6" x14ac:dyDescent="0.3">
      <c r="C93" s="3" t="s">
        <v>28</v>
      </c>
      <c r="D93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PRODUCCIÓN</vt:lpstr>
      <vt:lpstr>MIP</vt:lpstr>
      <vt:lpstr>POSCOSECHA</vt:lpstr>
      <vt:lpstr>EXTENSIÓN</vt:lpstr>
      <vt:lpstr>CAPACITACIÓN</vt:lpstr>
      <vt:lpstr>M&amp;C</vt:lpstr>
      <vt:lpstr>DES. RURAL</vt:lpstr>
      <vt:lpstr>GRAFICOS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tcont</dc:creator>
  <cp:lastModifiedBy>freddy  cruz</cp:lastModifiedBy>
  <dcterms:created xsi:type="dcterms:W3CDTF">2021-10-29T17:44:32Z</dcterms:created>
  <dcterms:modified xsi:type="dcterms:W3CDTF">2023-12-20T13:38:25Z</dcterms:modified>
</cp:coreProperties>
</file>