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ZA\Downloads\Documents\"/>
    </mc:Choice>
  </mc:AlternateContent>
  <xr:revisionPtr revIDLastSave="0" documentId="13_ncr:1_{A5CEEA8A-D13A-42A3-9B89-0587EBA715E5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6" r:id="rId3"/>
    <sheet name="EXTENSIÓN" sheetId="4" r:id="rId4"/>
    <sheet name="CAPACITACIÓN" sheetId="5" r:id="rId5"/>
    <sheet name="M&amp;C" sheetId="7" r:id="rId6"/>
    <sheet name="DES. RURAL" sheetId="8" r:id="rId7"/>
    <sheet name="GRAFICOS" sheetId="3" state="hidden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8" l="1"/>
  <c r="F18" i="8"/>
  <c r="J17" i="8"/>
  <c r="F17" i="8"/>
  <c r="E39" i="7" l="1"/>
  <c r="E38" i="7"/>
  <c r="E37" i="7"/>
  <c r="E36" i="7"/>
  <c r="E35" i="7"/>
  <c r="E34" i="7"/>
  <c r="E33" i="7"/>
  <c r="E32" i="7"/>
  <c r="E31" i="7"/>
  <c r="C11" i="7"/>
  <c r="L36" i="6" l="1"/>
  <c r="K36" i="6"/>
  <c r="J36" i="6"/>
  <c r="I36" i="6"/>
  <c r="G36" i="6"/>
  <c r="F36" i="6"/>
  <c r="D36" i="6"/>
  <c r="C36" i="6"/>
  <c r="E36" i="6" s="1"/>
  <c r="N35" i="6"/>
  <c r="H35" i="6"/>
  <c r="E35" i="6"/>
  <c r="N34" i="6"/>
  <c r="H34" i="6"/>
  <c r="E34" i="6"/>
  <c r="N33" i="6"/>
  <c r="H33" i="6"/>
  <c r="E33" i="6"/>
  <c r="N32" i="6"/>
  <c r="H32" i="6"/>
  <c r="E32" i="6"/>
  <c r="N31" i="6"/>
  <c r="H31" i="6"/>
  <c r="E31" i="6"/>
  <c r="N30" i="6"/>
  <c r="H30" i="6"/>
  <c r="E30" i="6"/>
  <c r="N29" i="6"/>
  <c r="H29" i="6"/>
  <c r="E29" i="6"/>
  <c r="N28" i="6"/>
  <c r="H28" i="6"/>
  <c r="E28" i="6"/>
  <c r="N27" i="6"/>
  <c r="H27" i="6"/>
  <c r="E27" i="6"/>
  <c r="N26" i="6"/>
  <c r="H26" i="6"/>
  <c r="E26" i="6"/>
  <c r="H19" i="6"/>
  <c r="G19" i="6"/>
  <c r="E19" i="6"/>
  <c r="D19" i="6"/>
  <c r="I18" i="6"/>
  <c r="I17" i="6"/>
  <c r="I16" i="6"/>
  <c r="I15" i="6"/>
  <c r="I14" i="6"/>
  <c r="I13" i="6"/>
  <c r="I12" i="6"/>
  <c r="I11" i="6"/>
  <c r="I19" i="6" l="1"/>
  <c r="N36" i="6"/>
  <c r="H36" i="6"/>
  <c r="M14" i="5"/>
  <c r="L14" i="5"/>
  <c r="K14" i="5"/>
  <c r="J14" i="5"/>
  <c r="I14" i="5"/>
  <c r="H14" i="5"/>
  <c r="G14" i="5"/>
  <c r="F14" i="5"/>
  <c r="L31" i="2"/>
  <c r="K31" i="2"/>
  <c r="J31" i="2"/>
  <c r="I31" i="2"/>
  <c r="F18" i="1" l="1"/>
  <c r="J18" i="1" l="1"/>
  <c r="H18" i="1"/>
  <c r="E18" i="1"/>
  <c r="D18" i="1"/>
  <c r="E31" i="2"/>
  <c r="G10" i="1"/>
  <c r="G11" i="1"/>
  <c r="K14" i="1" l="1"/>
  <c r="G14" i="1" l="1"/>
  <c r="G13" i="1"/>
  <c r="G12" i="1"/>
  <c r="G17" i="1"/>
  <c r="G16" i="1"/>
  <c r="K16" i="1" s="1"/>
  <c r="I18" i="1" l="1"/>
  <c r="M24" i="2"/>
  <c r="D31" i="2" l="1"/>
  <c r="C31" i="2"/>
  <c r="M30" i="2"/>
  <c r="G30" i="2"/>
  <c r="M29" i="2"/>
  <c r="G29" i="2"/>
  <c r="M28" i="2"/>
  <c r="G28" i="2"/>
  <c r="M27" i="2"/>
  <c r="G27" i="2"/>
  <c r="M26" i="2"/>
  <c r="G26" i="2"/>
  <c r="M25" i="2"/>
  <c r="G25" i="2"/>
  <c r="G24" i="2"/>
  <c r="M23" i="2"/>
  <c r="G23" i="2"/>
  <c r="G18" i="2"/>
  <c r="F18" i="2"/>
  <c r="E18" i="2"/>
  <c r="D18" i="2"/>
  <c r="C18" i="2"/>
  <c r="M17" i="2"/>
  <c r="H17" i="2"/>
  <c r="M16" i="2"/>
  <c r="H16" i="2"/>
  <c r="H15" i="2"/>
  <c r="H14" i="2"/>
  <c r="H13" i="2"/>
  <c r="H12" i="2"/>
  <c r="H11" i="2"/>
  <c r="H10" i="2"/>
  <c r="I18" i="2" l="1"/>
  <c r="M11" i="2"/>
  <c r="M10" i="2"/>
  <c r="M13" i="2"/>
  <c r="H18" i="2"/>
  <c r="M31" i="2"/>
  <c r="G31" i="2"/>
  <c r="J18" i="2" l="1"/>
  <c r="M14" i="2"/>
  <c r="M12" i="2"/>
  <c r="C18" i="1" l="1"/>
  <c r="K17" i="1"/>
  <c r="K13" i="1"/>
  <c r="K12" i="1"/>
  <c r="K11" i="1"/>
  <c r="K10" i="1"/>
  <c r="L18" i="2" l="1"/>
  <c r="K18" i="2"/>
  <c r="M15" i="2"/>
  <c r="M18" i="2" s="1"/>
  <c r="K18" i="1"/>
  <c r="G18" i="1" l="1"/>
</calcChain>
</file>

<file path=xl/sharedStrings.xml><?xml version="1.0" encoding="utf-8"?>
<sst xmlns="http://schemas.openxmlformats.org/spreadsheetml/2006/main" count="365" uniqueCount="124">
  <si>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</si>
  <si>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</si>
  <si>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</si>
  <si>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</si>
  <si>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</si>
  <si>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</si>
  <si>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</si>
  <si>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</si>
  <si>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</si>
  <si>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</si>
  <si>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</si>
  <si>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</si>
  <si>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</si>
  <si>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</si>
  <si>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</si>
  <si>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</si>
  <si>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</si>
  <si>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</si>
  <si>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</si>
  <si>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</si>
  <si>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</si>
  <si>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</si>
  <si>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</si>
  <si>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</si>
  <si>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</si>
  <si>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</si>
  <si>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</si>
  <si>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</si>
  <si>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INFORME DIRECCION TECNICA.</t>
  </si>
  <si>
    <t>INFORME DIRECCION TECNICA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</si>
  <si>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</si>
  <si>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</si>
  <si>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</si>
  <si>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</si>
  <si>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</si>
  <si>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</si>
  <si>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</si>
  <si>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</si>
  <si>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NOVIEMBRE, 2023.</t>
  </si>
  <si>
    <t>DIVISIÓN DE EXTENSIÓN</t>
  </si>
  <si>
    <t xml:space="preserve">RESUMEN NUMÉRICO DE LAS ACTIVIDADES DE EXTENSIÓN MES DE NOVIEMBRE  2023 </t>
  </si>
  <si>
    <t>Mes: NOVIEMBRE 2023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</si>
  <si>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</si>
  <si>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</si>
  <si>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</si>
  <si>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</si>
  <si>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</si>
  <si>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</si>
  <si>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</si>
  <si>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</si>
  <si>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</si>
  <si>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</si>
  <si>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</si>
  <si>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</si>
  <si>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</si>
  <si>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TOTAL</t>
  </si>
  <si>
    <t>DIRECCIÓN TÉCNICA</t>
  </si>
  <si>
    <t>DIVISIÓN COSECHA Y POSTCOSECHA DL CAFÉ</t>
  </si>
  <si>
    <t xml:space="preserve">INFORME DE ACTIVIDADES REALIZADAS CORRESPONIENTES AL MES DE NOVIEMBRE 2023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</si>
  <si>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</si>
  <si>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</si>
  <si>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</si>
  <si>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</si>
  <si>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</si>
  <si>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Rep. Benef. Humedos(5)</t>
  </si>
  <si>
    <t>3 Secaderos (Ampliacion y Reparacion)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</si>
  <si>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</si>
  <si>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</si>
  <si>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</si>
  <si>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</si>
  <si>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</si>
  <si>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</si>
  <si>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</si>
  <si>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AGOST.</t>
  </si>
  <si>
    <t>SEPT.</t>
  </si>
  <si>
    <t>OCT.</t>
  </si>
  <si>
    <t>NOV.</t>
  </si>
  <si>
    <t>DIC.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</si>
  <si>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</si>
  <si>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</si>
  <si>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DIVISION DE VERIFICACION</t>
  </si>
  <si>
    <t>No.</t>
  </si>
  <si>
    <t>DETALLE</t>
  </si>
  <si>
    <t>NOV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</si>
  <si>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</si>
  <si>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</si>
  <si>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</si>
  <si>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</si>
  <si>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</si>
  <si>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</si>
  <si>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 xml:space="preserve">ACTIVIDADES REALIZADAS 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</si>
  <si>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</si>
  <si>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</si>
  <si>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</si>
  <si>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</si>
  <si>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</si>
  <si>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</si>
  <si>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</si>
  <si>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</si>
  <si>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</si>
  <si>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</si>
  <si>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</si>
  <si>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</si>
  <si>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</si>
  <si>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</si>
  <si>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</si>
  <si>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</si>
  <si>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</si>
  <si>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</si>
  <si>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</si>
  <si>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</si>
  <si>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 xml:space="preserve">NOVIEMBRE </t>
  </si>
  <si>
    <t>DIVISION DE COMERCIAL Y CERTIFICACIÓN</t>
  </si>
  <si>
    <t>DEPARTAMENTO DE DESARROLLO RURAL</t>
  </si>
  <si>
    <t xml:space="preserve">INFORME MESUAL DE ACTIVIDADES REALIZADAS </t>
  </si>
  <si>
    <t>MES</t>
  </si>
  <si>
    <t>NOVIEMBRE 2023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</si>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</sst>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9" fillId="6" borderId="1" xfId="1" applyNumberFormat="1" applyFont="1" applyFill="1" applyBorder="1" applyAlignment="1">
      <alignment horizontal="right"/>
    </xf>
    <xf numFmtId="164" fontId="1" fillId="0" borderId="0" xfId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3" fontId="9" fillId="6" borderId="1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/>
    </xf>
    <xf numFmtId="164" fontId="12" fillId="0" borderId="1" xfId="1" applyNumberFormat="1" applyFont="1" applyBorder="1"/>
    <xf numFmtId="0" fontId="2" fillId="0" borderId="1" xfId="0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164" fontId="12" fillId="0" borderId="1" xfId="1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17" fontId="15" fillId="0" borderId="0" xfId="3" applyNumberFormat="1" applyFont="1" applyAlignment="1">
      <alignment horizontal="left"/>
    </xf>
    <xf numFmtId="0" fontId="14" fillId="0" borderId="23" xfId="0" applyFont="1" applyBorder="1"/>
    <xf numFmtId="0" fontId="16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17" fillId="4" borderId="1" xfId="3" applyFont="1" applyFill="1" applyBorder="1" applyAlignment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0" fontId="17" fillId="10" borderId="1" xfId="3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7" fillId="10" borderId="1" xfId="3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8" fillId="11" borderId="1" xfId="3" applyFont="1" applyFill="1" applyBorder="1" applyAlignment="1">
      <alignment horizontal="left"/>
    </xf>
    <xf numFmtId="164" fontId="19" fillId="0" borderId="1" xfId="4" applyNumberFormat="1" applyFont="1" applyFill="1" applyBorder="1" applyAlignment="1">
      <alignment horizontal="right"/>
    </xf>
    <xf numFmtId="0" fontId="18" fillId="0" borderId="1" xfId="3" applyFont="1" applyBorder="1" applyAlignment="1">
      <alignment horizontal="left"/>
    </xf>
    <xf numFmtId="0" fontId="8" fillId="0" borderId="1" xfId="0" applyFont="1" applyBorder="1"/>
    <xf numFmtId="164" fontId="8" fillId="0" borderId="1" xfId="4" applyNumberFormat="1" applyFont="1" applyBorder="1"/>
    <xf numFmtId="165" fontId="8" fillId="0" borderId="1" xfId="0" applyNumberFormat="1" applyFont="1" applyBorder="1"/>
    <xf numFmtId="165" fontId="8" fillId="0" borderId="2" xfId="0" applyNumberFormat="1" applyFont="1" applyBorder="1"/>
    <xf numFmtId="165" fontId="0" fillId="0" borderId="0" xfId="0" applyNumberFormat="1"/>
    <xf numFmtId="0" fontId="17" fillId="10" borderId="1" xfId="0" applyFont="1" applyFill="1" applyBorder="1"/>
    <xf numFmtId="0" fontId="17" fillId="0" borderId="0" xfId="0" applyFont="1"/>
    <xf numFmtId="0" fontId="18" fillId="4" borderId="0" xfId="0" applyFont="1" applyFill="1"/>
    <xf numFmtId="0" fontId="18" fillId="12" borderId="0" xfId="0" applyFont="1" applyFill="1"/>
    <xf numFmtId="0" fontId="18" fillId="10" borderId="0" xfId="0" applyFont="1" applyFill="1"/>
    <xf numFmtId="0" fontId="18" fillId="10" borderId="24" xfId="0" applyFont="1" applyFill="1" applyBorder="1"/>
    <xf numFmtId="0" fontId="17" fillId="0" borderId="1" xfId="0" applyFont="1" applyBorder="1"/>
    <xf numFmtId="0" fontId="18" fillId="13" borderId="1" xfId="1" applyNumberFormat="1" applyFont="1" applyFill="1" applyBorder="1" applyAlignment="1">
      <alignment horizontal="right" wrapText="1"/>
    </xf>
    <xf numFmtId="0" fontId="20" fillId="13" borderId="1" xfId="1" applyNumberFormat="1" applyFont="1" applyFill="1" applyBorder="1" applyAlignment="1">
      <alignment horizontal="right"/>
    </xf>
    <xf numFmtId="0" fontId="20" fillId="13" borderId="3" xfId="0" applyFont="1" applyFill="1" applyBorder="1"/>
    <xf numFmtId="164" fontId="18" fillId="13" borderId="11" xfId="1" applyNumberFormat="1" applyFont="1" applyFill="1" applyBorder="1" applyAlignment="1">
      <alignment horizontal="right" vertical="top"/>
    </xf>
    <xf numFmtId="164" fontId="18" fillId="13" borderId="1" xfId="1" applyNumberFormat="1" applyFont="1" applyFill="1" applyBorder="1" applyAlignment="1">
      <alignment horizontal="right" vertical="top"/>
    </xf>
    <xf numFmtId="1" fontId="18" fillId="13" borderId="1" xfId="1" applyNumberFormat="1" applyFont="1" applyFill="1" applyBorder="1" applyAlignment="1">
      <alignment horizontal="right" vertical="top"/>
    </xf>
    <xf numFmtId="1" fontId="18" fillId="13" borderId="1" xfId="1" applyNumberFormat="1" applyFont="1" applyFill="1" applyBorder="1" applyAlignment="1">
      <alignment horizontal="right"/>
    </xf>
    <xf numFmtId="1" fontId="18" fillId="13" borderId="1" xfId="0" applyNumberFormat="1" applyFont="1" applyFill="1" applyBorder="1" applyAlignment="1">
      <alignment horizontal="right"/>
    </xf>
    <xf numFmtId="1" fontId="18" fillId="13" borderId="1" xfId="1" applyNumberFormat="1" applyFont="1" applyFill="1" applyBorder="1" applyAlignment="1">
      <alignment horizontal="right" wrapText="1"/>
    </xf>
    <xf numFmtId="1" fontId="20" fillId="13" borderId="1" xfId="1" applyNumberFormat="1" applyFont="1" applyFill="1" applyBorder="1" applyAlignment="1">
      <alignment horizontal="right"/>
    </xf>
    <xf numFmtId="1" fontId="20" fillId="13" borderId="3" xfId="0" applyNumberFormat="1" applyFont="1" applyFill="1" applyBorder="1"/>
    <xf numFmtId="165" fontId="18" fillId="0" borderId="1" xfId="0" applyNumberFormat="1" applyFont="1" applyBorder="1" applyAlignment="1">
      <alignment horizontal="right" vertical="top"/>
    </xf>
    <xf numFmtId="164" fontId="18" fillId="13" borderId="1" xfId="1" applyNumberFormat="1" applyFont="1" applyFill="1" applyBorder="1" applyAlignment="1">
      <alignment horizontal="right"/>
    </xf>
    <xf numFmtId="164" fontId="18" fillId="0" borderId="1" xfId="1" applyNumberFormat="1" applyFont="1" applyBorder="1" applyAlignment="1">
      <alignment horizontal="right"/>
    </xf>
    <xf numFmtId="164" fontId="18" fillId="13" borderId="1" xfId="0" applyNumberFormat="1" applyFont="1" applyFill="1" applyBorder="1" applyAlignment="1">
      <alignment horizontal="right"/>
    </xf>
    <xf numFmtId="0" fontId="18" fillId="13" borderId="11" xfId="1" applyNumberFormat="1" applyFont="1" applyFill="1" applyBorder="1" applyAlignment="1">
      <alignment horizontal="right" vertical="top"/>
    </xf>
    <xf numFmtId="0" fontId="18" fillId="13" borderId="1" xfId="1" applyNumberFormat="1" applyFont="1" applyFill="1" applyBorder="1" applyAlignment="1">
      <alignment horizontal="right" vertical="top"/>
    </xf>
    <xf numFmtId="0" fontId="18" fillId="13" borderId="1" xfId="1" applyNumberFormat="1" applyFont="1" applyFill="1" applyBorder="1" applyAlignment="1">
      <alignment horizontal="right"/>
    </xf>
    <xf numFmtId="0" fontId="18" fillId="13" borderId="1" xfId="0" applyFont="1" applyFill="1" applyBorder="1" applyAlignment="1">
      <alignment horizontal="right"/>
    </xf>
    <xf numFmtId="1" fontId="18" fillId="13" borderId="11" xfId="1" applyNumberFormat="1" applyFont="1" applyFill="1" applyBorder="1" applyAlignment="1">
      <alignment horizontal="right" vertical="top"/>
    </xf>
    <xf numFmtId="164" fontId="20" fillId="13" borderId="1" xfId="1" applyNumberFormat="1" applyFont="1" applyFill="1" applyBorder="1" applyAlignment="1">
      <alignment horizontal="right"/>
    </xf>
    <xf numFmtId="0" fontId="14" fillId="14" borderId="1" xfId="0" applyFont="1" applyFill="1" applyBorder="1"/>
    <xf numFmtId="0" fontId="0" fillId="14" borderId="1" xfId="0" applyFill="1" applyBorder="1"/>
    <xf numFmtId="164" fontId="14" fillId="14" borderId="1" xfId="0" applyNumberFormat="1" applyFont="1" applyFill="1" applyBorder="1"/>
    <xf numFmtId="1" fontId="14" fillId="14" borderId="1" xfId="0" applyNumberFormat="1" applyFont="1" applyFill="1" applyBorder="1"/>
    <xf numFmtId="0" fontId="2" fillId="0" borderId="5" xfId="0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21" fillId="15" borderId="22" xfId="0" applyFont="1" applyFill="1" applyBorder="1" applyAlignment="1">
      <alignment horizontal="center"/>
    </xf>
    <xf numFmtId="0" fontId="5" fillId="0" borderId="14" xfId="0" applyFont="1" applyBorder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21" fillId="15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15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21" fillId="15" borderId="27" xfId="0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164" fontId="22" fillId="8" borderId="30" xfId="1" applyNumberFormat="1" applyFont="1" applyFill="1" applyBorder="1" applyAlignment="1">
      <alignment horizontal="center" vertical="center"/>
    </xf>
    <xf numFmtId="164" fontId="22" fillId="8" borderId="1" xfId="1" applyNumberFormat="1" applyFont="1" applyFill="1" applyBorder="1" applyAlignment="1">
      <alignment horizontal="center"/>
    </xf>
    <xf numFmtId="164" fontId="22" fillId="8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22" fillId="0" borderId="0" xfId="1" applyNumberFormat="1" applyFont="1" applyFill="1" applyBorder="1" applyAlignment="1">
      <alignment vertical="center"/>
    </xf>
    <xf numFmtId="164" fontId="22" fillId="0" borderId="0" xfId="1" applyNumberFormat="1" applyFont="1" applyFill="1" applyBorder="1" applyAlignment="1">
      <alignment horizontal="center"/>
    </xf>
    <xf numFmtId="0" fontId="24" fillId="0" borderId="0" xfId="0" applyFont="1"/>
    <xf numFmtId="0" fontId="5" fillId="0" borderId="0" xfId="0" applyFont="1" applyAlignment="1">
      <alignment horizontal="left"/>
    </xf>
    <xf numFmtId="0" fontId="26" fillId="8" borderId="26" xfId="0" applyFont="1" applyFill="1" applyBorder="1" applyAlignment="1">
      <alignment horizontal="center" vertical="center" wrapText="1"/>
    </xf>
    <xf numFmtId="0" fontId="27" fillId="18" borderId="31" xfId="0" applyFont="1" applyFill="1" applyBorder="1" applyAlignment="1">
      <alignment horizontal="center" wrapText="1"/>
    </xf>
    <xf numFmtId="0" fontId="27" fillId="18" borderId="33" xfId="0" applyFont="1" applyFill="1" applyBorder="1" applyAlignment="1">
      <alignment horizontal="center" wrapText="1"/>
    </xf>
    <xf numFmtId="0" fontId="27" fillId="18" borderId="32" xfId="0" applyFont="1" applyFill="1" applyBorder="1" applyAlignment="1">
      <alignment horizontal="center" wrapText="1"/>
    </xf>
    <xf numFmtId="0" fontId="2" fillId="6" borderId="1" xfId="0" applyFont="1" applyFill="1" applyBorder="1"/>
    <xf numFmtId="164" fontId="18" fillId="0" borderId="1" xfId="1" applyNumberFormat="1" applyFont="1" applyBorder="1" applyAlignment="1">
      <alignment horizontal="right" vertical="center"/>
    </xf>
    <xf numFmtId="164" fontId="18" fillId="0" borderId="1" xfId="1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" fontId="17" fillId="0" borderId="1" xfId="0" applyNumberFormat="1" applyFont="1" applyBorder="1"/>
    <xf numFmtId="2" fontId="17" fillId="0" borderId="1" xfId="0" applyNumberFormat="1" applyFont="1" applyBorder="1" applyAlignment="1">
      <alignment horizontal="right"/>
    </xf>
    <xf numFmtId="0" fontId="2" fillId="6" borderId="1" xfId="0" applyFont="1" applyFill="1" applyBorder="1" applyAlignment="1">
      <alignment horizontal="left" vertical="center" wrapText="1"/>
    </xf>
    <xf numFmtId="164" fontId="18" fillId="0" borderId="1" xfId="1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164" fontId="18" fillId="0" borderId="1" xfId="1" applyNumberFormat="1" applyFont="1" applyFill="1" applyBorder="1"/>
    <xf numFmtId="164" fontId="23" fillId="0" borderId="1" xfId="1" applyNumberFormat="1" applyFont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64" fontId="14" fillId="0" borderId="1" xfId="1" applyNumberFormat="1" applyFont="1" applyBorder="1"/>
    <xf numFmtId="0" fontId="14" fillId="0" borderId="1" xfId="0" applyFont="1" applyBorder="1"/>
    <xf numFmtId="4" fontId="14" fillId="0" borderId="1" xfId="0" applyNumberFormat="1" applyFont="1" applyBorder="1"/>
    <xf numFmtId="0" fontId="14" fillId="0" borderId="0" xfId="0" applyFont="1"/>
    <xf numFmtId="0" fontId="0" fillId="0" borderId="0" xfId="0" applyAlignment="1">
      <alignment vertical="center"/>
    </xf>
    <xf numFmtId="0" fontId="14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6" fontId="0" fillId="0" borderId="10" xfId="5" applyFont="1" applyBorder="1" applyAlignment="1">
      <alignment horizontal="center" vertical="center"/>
    </xf>
    <xf numFmtId="166" fontId="0" fillId="0" borderId="1" xfId="5" applyFont="1" applyBorder="1" applyAlignment="1">
      <alignment vertical="center"/>
    </xf>
    <xf numFmtId="0" fontId="2" fillId="0" borderId="0" xfId="0" applyFont="1"/>
    <xf numFmtId="0" fontId="13" fillId="0" borderId="10" xfId="0" applyFont="1" applyBorder="1"/>
    <xf numFmtId="0" fontId="30" fillId="19" borderId="1" xfId="0" applyFont="1" applyFill="1" applyBorder="1"/>
    <xf numFmtId="0" fontId="31" fillId="0" borderId="1" xfId="0" applyFont="1" applyBorder="1" applyAlignment="1">
      <alignment horizontal="center" vertical="center" wrapText="1"/>
    </xf>
    <xf numFmtId="0" fontId="32" fillId="20" borderId="1" xfId="3" applyFont="1" applyFill="1" applyBorder="1" applyAlignment="1">
      <alignment horizontal="center" vertical="center"/>
    </xf>
    <xf numFmtId="0" fontId="32" fillId="21" borderId="1" xfId="3" applyFont="1" applyFill="1" applyBorder="1" applyAlignment="1">
      <alignment horizontal="center" vertical="center"/>
    </xf>
    <xf numFmtId="0" fontId="32" fillId="22" borderId="1" xfId="3" applyFont="1" applyFill="1" applyBorder="1" applyAlignment="1">
      <alignment horizontal="center" vertical="center"/>
    </xf>
    <xf numFmtId="0" fontId="13" fillId="0" borderId="1" xfId="0" applyFont="1" applyBorder="1"/>
    <xf numFmtId="0" fontId="33" fillId="15" borderId="1" xfId="3" applyFont="1" applyFill="1" applyBorder="1" applyAlignment="1">
      <alignment horizontal="left"/>
    </xf>
    <xf numFmtId="164" fontId="19" fillId="0" borderId="1" xfId="4" applyNumberFormat="1" applyFont="1" applyFill="1" applyBorder="1" applyAlignment="1">
      <alignment horizontal="center"/>
    </xf>
    <xf numFmtId="0" fontId="33" fillId="0" borderId="1" xfId="3" applyFont="1" applyBorder="1" applyAlignment="1">
      <alignment horizontal="left"/>
    </xf>
    <xf numFmtId="0" fontId="33" fillId="23" borderId="1" xfId="3" applyFont="1" applyFill="1" applyBorder="1" applyAlignment="1">
      <alignment horizontal="left"/>
    </xf>
    <xf numFmtId="0" fontId="34" fillId="0" borderId="1" xfId="0" applyFont="1" applyBorder="1"/>
    <xf numFmtId="164" fontId="34" fillId="0" borderId="1" xfId="4" applyNumberFormat="1" applyFont="1" applyFill="1" applyBorder="1"/>
    <xf numFmtId="0" fontId="0" fillId="0" borderId="20" xfId="0" applyBorder="1"/>
    <xf numFmtId="0" fontId="0" fillId="0" borderId="23" xfId="0" applyBorder="1"/>
    <xf numFmtId="0" fontId="0" fillId="0" borderId="30" xfId="0" applyBorder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5" fillId="17" borderId="32" xfId="0" applyFont="1" applyFill="1" applyBorder="1" applyAlignment="1">
      <alignment horizontal="center" vertical="center" wrapText="1"/>
    </xf>
    <xf numFmtId="0" fontId="25" fillId="17" borderId="26" xfId="0" applyFont="1" applyFill="1" applyBorder="1" applyAlignment="1">
      <alignment horizontal="center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7" fillId="16" borderId="5" xfId="0" applyFont="1" applyFill="1" applyBorder="1" applyAlignment="1">
      <alignment horizontal="center" vertical="center" wrapText="1"/>
    </xf>
    <xf numFmtId="0" fontId="17" fillId="16" borderId="6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16" borderId="4" xfId="0" applyFont="1" applyFill="1" applyBorder="1" applyAlignment="1">
      <alignment horizontal="center" vertical="center"/>
    </xf>
    <xf numFmtId="0" fontId="17" fillId="16" borderId="5" xfId="0" applyFont="1" applyFill="1" applyBorder="1" applyAlignment="1">
      <alignment horizontal="center" vertical="center"/>
    </xf>
    <xf numFmtId="0" fontId="17" fillId="16" borderId="6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6">
    <cellStyle name="Comma" xfId="1" builtinId="3"/>
    <cellStyle name="Comma 2" xfId="5" xr:uid="{EDAA4F0B-29A1-4E47-B6E7-12D609EE2050}"/>
    <cellStyle name="Millares 5" xfId="4" xr:uid="{FE848D82-68DA-4361-8520-3A0AC36CA63E}"/>
    <cellStyle name="Normal" xfId="0" builtinId="0"/>
    <cellStyle name="Normal 2" xfId="2" xr:uid="{6B1A17FB-1EEC-4C2A-8EB9-3331B8423260}"/>
    <cellStyle name="Normal 5 2" xfId="3" xr:uid="{C4A59B7A-BEF4-43B1-A5D1-EC21D242B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[2]SIEMBRA!$E$30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[2]SIEMBRA!$E$50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[2]SIEMBRA!$E$71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[2]SIEMBRA!$E$93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289560</xdr:colOff>
      <xdr:row>0</xdr:row>
      <xdr:rowOff>91440</xdr:rowOff>
    </xdr:from>
    <xdr:to>
      <xdr:col>6</xdr:col>
      <xdr:colOff>731520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00865-6B68-4B5E-8F51-D789AE2781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91440"/>
          <a:ext cx="2026920" cy="388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54447</xdr:colOff>
      <xdr:row>0</xdr:row>
      <xdr:rowOff>101076</xdr:rowOff>
    </xdr:from>
    <xdr:to>
      <xdr:col>8</xdr:col>
      <xdr:colOff>495163</xdr:colOff>
      <xdr:row>2</xdr:row>
      <xdr:rowOff>116472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299F995-077E-4893-9324-FDF10062BD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427" y="101076"/>
          <a:ext cx="2026920" cy="388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0</xdr:row>
      <xdr:rowOff>114300</xdr:rowOff>
    </xdr:from>
    <xdr:to>
      <xdr:col>4</xdr:col>
      <xdr:colOff>2148840</xdr:colOff>
      <xdr:row>2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D237FF-43F3-492D-9D48-5EE3CBD226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114300"/>
          <a:ext cx="2026920" cy="3886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0</xdr:row>
      <xdr:rowOff>15241</xdr:rowOff>
    </xdr:from>
    <xdr:to>
      <xdr:col>7</xdr:col>
      <xdr:colOff>320040</xdr:colOff>
      <xdr:row>2</xdr:row>
      <xdr:rowOff>76200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2E46A653-244D-42A2-AB65-112BBB4B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15241"/>
          <a:ext cx="211836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7</xdr:col>
      <xdr:colOff>441960</xdr:colOff>
      <xdr:row>2</xdr:row>
      <xdr:rowOff>22860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D20D1D6-2F3E-444B-8129-4F3DFFEB3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840" y="0"/>
          <a:ext cx="2026920" cy="3886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320040</xdr:colOff>
      <xdr:row>0</xdr:row>
      <xdr:rowOff>167640</xdr:rowOff>
    </xdr:from>
    <xdr:to>
      <xdr:col>1</xdr:col>
      <xdr:colOff>2948940</xdr:colOff>
      <xdr:row>3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75A501-9757-4EA3-BCD0-74131DE777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67640"/>
          <a:ext cx="2628900" cy="3886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8327DE4-1B3F-4FF2-8CDC-9038C1499B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7720" y="137160"/>
          <a:ext cx="3817620" cy="632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doc\Desktop\BACK%20UP%20LAPTOP%20DE%20HENRRY\DPTO.%20MERCADOS%20Y%20CERTIFICACION\FORMATO%20PARA%20LAS%20ACTIVIDADES%20REALIZADAS%20DE%20LA%20DV.xlsx" TargetMode="External"/><Relationship Id="rId1" Type="http://schemas.openxmlformats.org/officeDocument/2006/relationships/externalLinkPath" Target="/Users/Indoc/Desktop/BACK%20UP%20LAPTOP%20DE%20HENRRY/DPTO.%20MERCADOS%20Y%20CERTIFICACION/FORMATO%20PARA%20LAS%20ACTIVIDADES%20REALIZADAS%20DE%20LA%20D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ont/Desktop/INFORMES%20Y%20DOCUMENTO2022/INFORMES%20DIRECCION%20TECNICA/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-DIC 2023"/>
      <sheetName val="ENE-DIC 2022"/>
      <sheetName val="ENE-DIC 2021"/>
      <sheetName val="OCT-DIC 2020"/>
      <sheetName val="OCT-DIC (Proyectado)"/>
    </sheetNames>
    <sheetDataSet>
      <sheetData sheetId="0" refreshError="1"/>
      <sheetData sheetId="1">
        <row r="11">
          <cell r="M11">
            <v>0</v>
          </cell>
        </row>
      </sheetData>
      <sheetData sheetId="2">
        <row r="11">
          <cell r="M11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sheetPr>
    <pageSetUpPr fitToPage="1"/>
  </sheetPr>
  <dimension ref="B4:N22"/>
  <sheetViews>
    <sheetView tabSelected="1" workbookViewId="0">
      <selection activeCell="M14" sqref="M14"/>
    </sheetView>
  </sheetViews>
  <sheetFormatPr defaultColWidth="11.5546875" defaultRowHeight="14.4" x14ac:dyDescent="0.3"/>
  <cols>
    <col min="2" max="3" width="15.21875" customWidth="1"/>
    <col min="4" max="4" width="16" customWidth="1"/>
    <col min="8" max="8" width="15.21875" customWidth="1"/>
  </cols>
  <sheetData>
    <row r="4" spans="2:14" x14ac:dyDescent="0.3">
      <c r="B4" s="221" t="s">
        <v>29</v>
      </c>
      <c r="C4" s="221"/>
      <c r="D4" s="221"/>
      <c r="E4" s="221"/>
      <c r="F4" s="221"/>
      <c r="G4" s="221"/>
      <c r="H4" s="221"/>
      <c r="I4" s="221"/>
      <c r="J4" s="221"/>
      <c r="K4" s="221"/>
    </row>
    <row r="5" spans="2:14" x14ac:dyDescent="0.3">
      <c r="B5" s="221" t="s">
        <v>37</v>
      </c>
      <c r="C5" s="221"/>
      <c r="D5" s="221"/>
      <c r="E5" s="221"/>
      <c r="F5" s="221"/>
      <c r="G5" s="221"/>
      <c r="H5" s="221"/>
      <c r="I5" s="221"/>
      <c r="J5" s="221"/>
      <c r="K5" s="221"/>
    </row>
    <row r="6" spans="2:14" x14ac:dyDescent="0.3">
      <c r="B6" s="222" t="s">
        <v>38</v>
      </c>
      <c r="C6" s="222"/>
      <c r="D6" s="222"/>
      <c r="E6" s="222"/>
      <c r="F6" s="222"/>
      <c r="G6" s="222"/>
      <c r="H6" s="222"/>
      <c r="I6" s="222"/>
      <c r="J6" s="222"/>
      <c r="K6" s="222"/>
    </row>
    <row r="7" spans="2:14" x14ac:dyDescent="0.3">
      <c r="B7" s="1"/>
      <c r="C7" s="1"/>
      <c r="D7" s="1"/>
      <c r="E7" s="1"/>
      <c r="F7" s="1"/>
      <c r="G7" s="1"/>
      <c r="H7" s="1"/>
      <c r="I7" s="1"/>
      <c r="J7" s="1"/>
      <c r="K7" s="1"/>
    </row>
    <row r="8" spans="2:14" x14ac:dyDescent="0.3">
      <c r="E8" s="223" t="s">
        <v>0</v>
      </c>
      <c r="F8" s="224"/>
      <c r="G8" s="225"/>
      <c r="H8" s="73"/>
      <c r="I8" s="223" t="s">
        <v>0</v>
      </c>
      <c r="J8" s="224"/>
      <c r="K8" s="225"/>
    </row>
    <row r="9" spans="2:14" ht="27.6" x14ac:dyDescent="0.3"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5" t="s">
        <v>4</v>
      </c>
      <c r="J9" s="6" t="s">
        <v>5</v>
      </c>
      <c r="K9" s="9" t="s">
        <v>6</v>
      </c>
      <c r="N9" t="s">
        <v>15</v>
      </c>
    </row>
    <row r="10" spans="2:14" ht="15.6" x14ac:dyDescent="0.3">
      <c r="B10" s="12" t="s">
        <v>11</v>
      </c>
      <c r="C10" s="72">
        <v>79820</v>
      </c>
      <c r="D10" s="59">
        <v>142</v>
      </c>
      <c r="E10" s="16">
        <v>8</v>
      </c>
      <c r="F10" s="16">
        <v>0</v>
      </c>
      <c r="G10" s="16">
        <f t="shared" ref="G10:G14" si="0">SUM(E10:F10)</f>
        <v>8</v>
      </c>
      <c r="H10" s="59">
        <v>286</v>
      </c>
      <c r="I10" s="16">
        <v>12</v>
      </c>
      <c r="J10" s="16">
        <v>0</v>
      </c>
      <c r="K10" s="16">
        <f t="shared" ref="K10:K17" si="1">SUM(I10:J10)</f>
        <v>12</v>
      </c>
    </row>
    <row r="11" spans="2:14" ht="15.6" x14ac:dyDescent="0.3">
      <c r="B11" s="10" t="s">
        <v>8</v>
      </c>
      <c r="C11" s="72">
        <v>120500</v>
      </c>
      <c r="D11" s="59">
        <v>233</v>
      </c>
      <c r="E11" s="41">
        <v>23</v>
      </c>
      <c r="F11" s="16">
        <v>1</v>
      </c>
      <c r="G11" s="16">
        <f t="shared" si="0"/>
        <v>24</v>
      </c>
      <c r="H11" s="59">
        <v>146</v>
      </c>
      <c r="I11" s="16">
        <v>12</v>
      </c>
      <c r="J11" s="16">
        <v>1</v>
      </c>
      <c r="K11" s="16">
        <f t="shared" si="1"/>
        <v>13</v>
      </c>
    </row>
    <row r="12" spans="2:14" ht="15.6" x14ac:dyDescent="0.3">
      <c r="B12" s="11" t="s">
        <v>10</v>
      </c>
      <c r="C12" s="72">
        <v>61924</v>
      </c>
      <c r="D12" s="59">
        <v>100</v>
      </c>
      <c r="E12" s="16">
        <v>6</v>
      </c>
      <c r="F12" s="16">
        <v>3</v>
      </c>
      <c r="G12" s="16">
        <f t="shared" si="0"/>
        <v>9</v>
      </c>
      <c r="H12" s="59">
        <v>92</v>
      </c>
      <c r="I12" s="16">
        <v>17</v>
      </c>
      <c r="J12" s="16">
        <v>3</v>
      </c>
      <c r="K12" s="16">
        <f t="shared" si="1"/>
        <v>20</v>
      </c>
      <c r="N12" t="s">
        <v>15</v>
      </c>
    </row>
    <row r="13" spans="2:14" ht="15.6" x14ac:dyDescent="0.3">
      <c r="B13" s="11" t="s">
        <v>9</v>
      </c>
      <c r="C13" s="72">
        <v>8000</v>
      </c>
      <c r="D13" s="59">
        <v>25</v>
      </c>
      <c r="E13" s="41">
        <v>3</v>
      </c>
      <c r="F13" s="16">
        <v>0</v>
      </c>
      <c r="G13" s="16">
        <f t="shared" si="0"/>
        <v>3</v>
      </c>
      <c r="H13" s="59">
        <v>3</v>
      </c>
      <c r="I13" s="16">
        <v>1</v>
      </c>
      <c r="J13" s="16">
        <v>0</v>
      </c>
      <c r="K13" s="16">
        <f t="shared" si="1"/>
        <v>1</v>
      </c>
      <c r="M13" t="s">
        <v>15</v>
      </c>
    </row>
    <row r="14" spans="2:14" ht="15.6" x14ac:dyDescent="0.3">
      <c r="B14" s="12" t="s">
        <v>27</v>
      </c>
      <c r="C14" s="72">
        <v>58400</v>
      </c>
      <c r="D14" s="59">
        <v>10</v>
      </c>
      <c r="E14" s="42">
        <v>1</v>
      </c>
      <c r="F14" s="16">
        <v>0</v>
      </c>
      <c r="G14" s="16">
        <f t="shared" si="0"/>
        <v>1</v>
      </c>
      <c r="H14" s="59">
        <v>227</v>
      </c>
      <c r="I14" s="16">
        <v>26</v>
      </c>
      <c r="J14" s="16">
        <v>4</v>
      </c>
      <c r="K14" s="16">
        <f t="shared" si="1"/>
        <v>30</v>
      </c>
      <c r="M14" t="s">
        <v>15</v>
      </c>
    </row>
    <row r="15" spans="2:14" x14ac:dyDescent="0.3">
      <c r="B15" s="12" t="s">
        <v>13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</row>
    <row r="16" spans="2:14" ht="15.6" x14ac:dyDescent="0.3">
      <c r="B16" s="12" t="s">
        <v>14</v>
      </c>
      <c r="C16" s="72">
        <v>236101</v>
      </c>
      <c r="D16" s="59">
        <v>108</v>
      </c>
      <c r="E16" s="42">
        <v>16</v>
      </c>
      <c r="F16" s="16">
        <v>3</v>
      </c>
      <c r="G16" s="16">
        <f>SUM(E16:F16)</f>
        <v>19</v>
      </c>
      <c r="H16" s="59">
        <v>842</v>
      </c>
      <c r="I16" s="16">
        <v>85</v>
      </c>
      <c r="J16" s="16">
        <v>19</v>
      </c>
      <c r="K16" s="16">
        <f t="shared" si="1"/>
        <v>104</v>
      </c>
      <c r="M16" t="s">
        <v>15</v>
      </c>
    </row>
    <row r="17" spans="2:14" ht="15.6" x14ac:dyDescent="0.3">
      <c r="B17" s="12" t="s">
        <v>12</v>
      </c>
      <c r="C17" s="72">
        <v>500161</v>
      </c>
      <c r="D17" s="59">
        <v>897</v>
      </c>
      <c r="E17" s="16">
        <v>15</v>
      </c>
      <c r="F17" s="16">
        <v>3</v>
      </c>
      <c r="G17" s="16">
        <f>SUM(E17:F17)</f>
        <v>18</v>
      </c>
      <c r="H17" s="59">
        <v>1357.28</v>
      </c>
      <c r="I17" s="16">
        <v>58</v>
      </c>
      <c r="J17" s="16">
        <v>15</v>
      </c>
      <c r="K17" s="16">
        <f t="shared" si="1"/>
        <v>73</v>
      </c>
    </row>
    <row r="18" spans="2:14" ht="17.399999999999999" x14ac:dyDescent="0.3">
      <c r="B18" s="13" t="s">
        <v>6</v>
      </c>
      <c r="C18" s="39">
        <f>+C10+C11+C12+C13+C14+C15+C16+C17</f>
        <v>1064906</v>
      </c>
      <c r="D18" s="43">
        <f>+D10+D11+D12+D13+D14+D15+D16+D17</f>
        <v>1515</v>
      </c>
      <c r="E18" s="43">
        <f>SUM(E10:E17)</f>
        <v>72</v>
      </c>
      <c r="F18" s="43">
        <f>SUM(F10:F17)</f>
        <v>10</v>
      </c>
      <c r="G18" s="18">
        <f>+G10+G11+G12+G13+G14+G15+G16+G17</f>
        <v>82</v>
      </c>
      <c r="H18" s="18">
        <f>+H10+H11+H12+H13+H14+H15+H16+H17</f>
        <v>2953.2799999999997</v>
      </c>
      <c r="I18" s="18">
        <f>+I10+I11+I12+I13+I14+I15+I16+I17</f>
        <v>211</v>
      </c>
      <c r="J18" s="18">
        <f>+J10+J11+J12+J13+J14+J15+J16+J17</f>
        <v>42</v>
      </c>
      <c r="K18" s="18">
        <f>+K10+K11+K12+K13+K14+K15+K16+K17</f>
        <v>253</v>
      </c>
    </row>
    <row r="20" spans="2:14" x14ac:dyDescent="0.3">
      <c r="G20" t="s">
        <v>15</v>
      </c>
      <c r="M20" t="s">
        <v>15</v>
      </c>
      <c r="N20" t="s">
        <v>15</v>
      </c>
    </row>
    <row r="21" spans="2:14" x14ac:dyDescent="0.3">
      <c r="G21" t="s">
        <v>15</v>
      </c>
    </row>
    <row r="22" spans="2:14" x14ac:dyDescent="0.3">
      <c r="F22" t="s">
        <v>15</v>
      </c>
    </row>
  </sheetData>
  <mergeCells count="5">
    <mergeCell ref="B5:K5"/>
    <mergeCell ref="B6:K6"/>
    <mergeCell ref="B4:K4"/>
    <mergeCell ref="E8:G8"/>
    <mergeCell ref="I8:K8"/>
  </mergeCells>
  <printOptions horizontalCentered="1" verticalCentered="1"/>
  <pageMargins left="0.7" right="0.7" top="0.75" bottom="0.75" header="0.3" footer="0.3"/>
  <pageSetup scale="6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sheetPr>
    <pageSetUpPr fitToPage="1"/>
  </sheetPr>
  <dimension ref="B4:P42"/>
  <sheetViews>
    <sheetView zoomScale="98" zoomScaleNormal="98" workbookViewId="0">
      <selection activeCell="E2" sqref="E2"/>
    </sheetView>
  </sheetViews>
  <sheetFormatPr defaultColWidth="11.5546875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4" spans="2:16" x14ac:dyDescent="0.3">
      <c r="B4" s="226" t="s">
        <v>28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</row>
    <row r="5" spans="2:16" x14ac:dyDescent="0.3">
      <c r="B5" s="226" t="s">
        <v>16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2:16" x14ac:dyDescent="0.3">
      <c r="B6" s="232" t="s">
        <v>38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</row>
    <row r="7" spans="2:16" ht="15" thickBot="1" x14ac:dyDescent="0.35">
      <c r="B7" s="19"/>
      <c r="C7" s="19"/>
      <c r="D7" s="19"/>
      <c r="E7" s="19"/>
      <c r="F7" s="19" t="s">
        <v>15</v>
      </c>
      <c r="G7" s="19"/>
      <c r="H7" s="19"/>
      <c r="I7" s="19" t="s">
        <v>15</v>
      </c>
      <c r="J7" s="19"/>
      <c r="K7" s="20"/>
      <c r="L7" s="19"/>
      <c r="M7" s="19"/>
      <c r="O7" t="s">
        <v>15</v>
      </c>
    </row>
    <row r="8" spans="2:16" ht="33" customHeight="1" thickBot="1" x14ac:dyDescent="0.35">
      <c r="B8" s="227" t="s">
        <v>17</v>
      </c>
      <c r="C8" s="228"/>
      <c r="D8" s="228"/>
      <c r="E8" s="229"/>
      <c r="F8" s="227" t="s">
        <v>0</v>
      </c>
      <c r="G8" s="228"/>
      <c r="H8" s="229"/>
      <c r="I8" s="233" t="s">
        <v>18</v>
      </c>
      <c r="J8" s="234"/>
      <c r="K8" s="235" t="s">
        <v>0</v>
      </c>
      <c r="L8" s="236"/>
      <c r="M8" s="237"/>
    </row>
    <row r="9" spans="2:16" ht="26.4" x14ac:dyDescent="0.3">
      <c r="B9" s="21" t="s">
        <v>1</v>
      </c>
      <c r="C9" s="22" t="s">
        <v>19</v>
      </c>
      <c r="D9" s="22" t="s">
        <v>20</v>
      </c>
      <c r="E9" s="22" t="s">
        <v>21</v>
      </c>
      <c r="F9" s="23" t="s">
        <v>4</v>
      </c>
      <c r="G9" s="24" t="s">
        <v>5</v>
      </c>
      <c r="H9" s="22" t="s">
        <v>6</v>
      </c>
      <c r="I9" s="22" t="s">
        <v>22</v>
      </c>
      <c r="J9" s="25" t="s">
        <v>23</v>
      </c>
      <c r="K9" s="23" t="s">
        <v>4</v>
      </c>
      <c r="L9" s="24" t="s">
        <v>5</v>
      </c>
      <c r="M9" s="22" t="s">
        <v>6</v>
      </c>
    </row>
    <row r="10" spans="2:16" x14ac:dyDescent="0.3">
      <c r="B10" s="26" t="s">
        <v>11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7">
        <f>SUM(F10:G10)</f>
        <v>0</v>
      </c>
      <c r="I10" s="27">
        <v>0</v>
      </c>
      <c r="J10" s="27">
        <v>0</v>
      </c>
      <c r="K10" s="27">
        <v>0</v>
      </c>
      <c r="L10" s="27">
        <v>0</v>
      </c>
      <c r="M10" s="27">
        <f>SUM(K10:L10)</f>
        <v>0</v>
      </c>
    </row>
    <row r="11" spans="2:16" x14ac:dyDescent="0.3">
      <c r="B11" s="28" t="s">
        <v>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f t="shared" ref="H11:H17" si="0">SUM(F11:G11)</f>
        <v>0</v>
      </c>
      <c r="I11" s="27">
        <v>0</v>
      </c>
      <c r="J11" s="27">
        <v>0</v>
      </c>
      <c r="K11" s="27">
        <v>0</v>
      </c>
      <c r="L11" s="27">
        <v>0</v>
      </c>
      <c r="M11" s="27">
        <f t="shared" ref="M11:M17" si="1">SUM(K11:L11)</f>
        <v>0</v>
      </c>
    </row>
    <row r="12" spans="2:16" x14ac:dyDescent="0.3">
      <c r="B12" s="29" t="s">
        <v>10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f t="shared" si="0"/>
        <v>0</v>
      </c>
      <c r="I12" s="27">
        <v>0</v>
      </c>
      <c r="J12" s="27">
        <v>0</v>
      </c>
      <c r="K12" s="27">
        <v>0</v>
      </c>
      <c r="L12" s="27">
        <v>0</v>
      </c>
      <c r="M12" s="27">
        <f t="shared" si="1"/>
        <v>0</v>
      </c>
    </row>
    <row r="13" spans="2:16" x14ac:dyDescent="0.3">
      <c r="B13" s="29" t="s">
        <v>9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f t="shared" si="0"/>
        <v>0</v>
      </c>
      <c r="I13" s="27">
        <v>0</v>
      </c>
      <c r="J13" s="27">
        <v>0</v>
      </c>
      <c r="K13" s="27">
        <v>0</v>
      </c>
      <c r="L13" s="27">
        <v>0</v>
      </c>
      <c r="M13" s="27">
        <f t="shared" si="1"/>
        <v>0</v>
      </c>
      <c r="P13" t="s">
        <v>15</v>
      </c>
    </row>
    <row r="14" spans="2:16" x14ac:dyDescent="0.3">
      <c r="B14" s="26" t="s">
        <v>27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f t="shared" si="0"/>
        <v>0</v>
      </c>
      <c r="I14" s="27">
        <v>0</v>
      </c>
      <c r="J14" s="27">
        <v>0</v>
      </c>
      <c r="K14" s="27">
        <v>0</v>
      </c>
      <c r="L14" s="27">
        <v>0</v>
      </c>
      <c r="M14" s="27">
        <f t="shared" si="1"/>
        <v>0</v>
      </c>
      <c r="N14" t="s">
        <v>15</v>
      </c>
      <c r="O14" t="s">
        <v>15</v>
      </c>
    </row>
    <row r="15" spans="2:16" x14ac:dyDescent="0.3">
      <c r="B15" s="26" t="s">
        <v>13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f t="shared" si="0"/>
        <v>0</v>
      </c>
      <c r="I15" s="27">
        <v>0</v>
      </c>
      <c r="J15" s="27">
        <v>0</v>
      </c>
      <c r="K15" s="27">
        <v>0</v>
      </c>
      <c r="L15" s="27">
        <v>0</v>
      </c>
      <c r="M15" s="27">
        <f t="shared" si="1"/>
        <v>0</v>
      </c>
      <c r="O15" t="s">
        <v>15</v>
      </c>
      <c r="P15" t="s">
        <v>15</v>
      </c>
    </row>
    <row r="16" spans="2:16" x14ac:dyDescent="0.3">
      <c r="B16" s="26" t="s">
        <v>14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f t="shared" si="0"/>
        <v>0</v>
      </c>
      <c r="I16" s="27">
        <v>0</v>
      </c>
      <c r="J16" s="27">
        <v>0</v>
      </c>
      <c r="K16" s="27">
        <v>0</v>
      </c>
      <c r="L16" s="27">
        <v>0</v>
      </c>
      <c r="M16" s="27">
        <f t="shared" si="1"/>
        <v>0</v>
      </c>
      <c r="N16" t="s">
        <v>15</v>
      </c>
      <c r="O16" t="s">
        <v>15</v>
      </c>
    </row>
    <row r="17" spans="2:15" x14ac:dyDescent="0.3">
      <c r="B17" s="26" t="s">
        <v>12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f t="shared" si="0"/>
        <v>0</v>
      </c>
      <c r="I17" s="27">
        <v>0</v>
      </c>
      <c r="J17" s="27">
        <v>0</v>
      </c>
      <c r="K17" s="27">
        <v>0</v>
      </c>
      <c r="L17" s="27">
        <v>0</v>
      </c>
      <c r="M17" s="27">
        <f t="shared" si="1"/>
        <v>0</v>
      </c>
    </row>
    <row r="18" spans="2:15" x14ac:dyDescent="0.3">
      <c r="B18" s="30" t="s">
        <v>6</v>
      </c>
      <c r="C18" s="31">
        <f t="shared" ref="C18:H18" si="2">+C10+C11+C12+C13+C14+C15+C16+C17</f>
        <v>0</v>
      </c>
      <c r="D18" s="31">
        <f t="shared" si="2"/>
        <v>0</v>
      </c>
      <c r="E18" s="31">
        <f t="shared" si="2"/>
        <v>0</v>
      </c>
      <c r="F18" s="31">
        <f t="shared" si="2"/>
        <v>0</v>
      </c>
      <c r="G18" s="31">
        <f t="shared" si="2"/>
        <v>0</v>
      </c>
      <c r="H18" s="31">
        <f t="shared" si="2"/>
        <v>0</v>
      </c>
      <c r="I18" s="31">
        <f>SUM(I10:I17)</f>
        <v>0</v>
      </c>
      <c r="J18" s="31">
        <f>+J10+J11+J12+J13+J14+J15+J16+J17</f>
        <v>0</v>
      </c>
      <c r="K18" s="31">
        <f>+K10+K11+K12+K13+K14+K15+K16+K17</f>
        <v>0</v>
      </c>
      <c r="L18" s="31">
        <f>+L10+L11+L12+L13+L14+L15+L16+L17</f>
        <v>0</v>
      </c>
      <c r="M18" s="31">
        <f>+M10+M11+M12+M13+M14+M15+M16+M17</f>
        <v>0</v>
      </c>
      <c r="O18" t="s">
        <v>15</v>
      </c>
    </row>
    <row r="19" spans="2:15" x14ac:dyDescent="0.3">
      <c r="B19" s="19"/>
      <c r="C19" s="19"/>
      <c r="D19" s="19"/>
      <c r="E19" s="19"/>
      <c r="F19" s="19"/>
      <c r="G19" s="19"/>
      <c r="H19" s="19"/>
      <c r="I19" s="19"/>
      <c r="J19" s="19"/>
      <c r="K19" s="20"/>
      <c r="L19" s="19"/>
      <c r="M19" s="19"/>
    </row>
    <row r="20" spans="2:15" ht="15" thickBot="1" x14ac:dyDescent="0.35">
      <c r="B20" s="19"/>
      <c r="C20" s="19"/>
      <c r="D20" s="19"/>
      <c r="E20" s="19"/>
      <c r="F20" s="19"/>
      <c r="G20" s="19"/>
      <c r="H20" s="19"/>
      <c r="I20" s="19"/>
      <c r="J20" s="19"/>
      <c r="K20" s="20"/>
      <c r="L20" s="19"/>
      <c r="M20" s="19"/>
      <c r="N20" t="s">
        <v>15</v>
      </c>
    </row>
    <row r="21" spans="2:15" ht="15" thickBot="1" x14ac:dyDescent="0.35">
      <c r="B21" s="227" t="s">
        <v>24</v>
      </c>
      <c r="C21" s="228"/>
      <c r="D21" s="229"/>
      <c r="E21" s="230" t="s">
        <v>0</v>
      </c>
      <c r="F21" s="231"/>
      <c r="G21" s="231"/>
      <c r="H21" s="19"/>
      <c r="I21" s="227" t="s">
        <v>25</v>
      </c>
      <c r="J21" s="229"/>
      <c r="K21" s="230" t="s">
        <v>0</v>
      </c>
      <c r="L21" s="231"/>
      <c r="M21" s="231"/>
    </row>
    <row r="22" spans="2:15" ht="27" thickBot="1" x14ac:dyDescent="0.35">
      <c r="B22" s="32" t="s">
        <v>1</v>
      </c>
      <c r="C22" s="33" t="s">
        <v>22</v>
      </c>
      <c r="D22" s="34" t="s">
        <v>23</v>
      </c>
      <c r="E22" s="70" t="s">
        <v>4</v>
      </c>
      <c r="F22" s="36" t="s">
        <v>5</v>
      </c>
      <c r="G22" s="9" t="s">
        <v>6</v>
      </c>
      <c r="H22" s="19"/>
      <c r="I22" s="66" t="s">
        <v>22</v>
      </c>
      <c r="J22" s="67" t="s">
        <v>23</v>
      </c>
      <c r="K22" s="35" t="s">
        <v>4</v>
      </c>
      <c r="L22" s="36" t="s">
        <v>5</v>
      </c>
      <c r="M22" s="9" t="s">
        <v>6</v>
      </c>
      <c r="O22" t="s">
        <v>15</v>
      </c>
    </row>
    <row r="23" spans="2:15" x14ac:dyDescent="0.3">
      <c r="B23" s="26" t="s">
        <v>11</v>
      </c>
      <c r="C23" s="60">
        <v>2</v>
      </c>
      <c r="D23" s="61">
        <v>182</v>
      </c>
      <c r="E23" s="75">
        <v>2</v>
      </c>
      <c r="F23" s="74">
        <v>0</v>
      </c>
      <c r="G23" s="27">
        <f>SUM(E23:F23)</f>
        <v>2</v>
      </c>
      <c r="H23" s="19"/>
      <c r="I23" s="68">
        <v>54</v>
      </c>
      <c r="J23" s="77">
        <v>3880</v>
      </c>
      <c r="K23" s="65">
        <v>48</v>
      </c>
      <c r="L23" s="27">
        <v>6</v>
      </c>
      <c r="M23" s="27">
        <f>SUM(K23:L23)</f>
        <v>54</v>
      </c>
      <c r="O23" s="40"/>
    </row>
    <row r="24" spans="2:15" x14ac:dyDescent="0.3">
      <c r="B24" s="28" t="s">
        <v>8</v>
      </c>
      <c r="C24" s="60">
        <v>0</v>
      </c>
      <c r="D24" s="61">
        <v>0</v>
      </c>
      <c r="E24" s="61">
        <v>0</v>
      </c>
      <c r="F24" s="74">
        <v>0</v>
      </c>
      <c r="G24" s="27">
        <f t="shared" ref="G24:G30" si="3">SUM(E24:F24)</f>
        <v>0</v>
      </c>
      <c r="H24" s="19"/>
      <c r="I24" s="64">
        <v>123</v>
      </c>
      <c r="J24" s="69">
        <v>2723</v>
      </c>
      <c r="K24" s="65">
        <v>118</v>
      </c>
      <c r="L24" s="27">
        <v>5</v>
      </c>
      <c r="M24" s="27">
        <f>SUM(K24:L24)</f>
        <v>123</v>
      </c>
      <c r="O24" s="40" t="s">
        <v>15</v>
      </c>
    </row>
    <row r="25" spans="2:15" x14ac:dyDescent="0.3">
      <c r="B25" s="29" t="s">
        <v>10</v>
      </c>
      <c r="C25" s="60">
        <v>7</v>
      </c>
      <c r="D25" s="61">
        <v>1360</v>
      </c>
      <c r="E25" s="61">
        <v>7</v>
      </c>
      <c r="F25" s="60">
        <v>0</v>
      </c>
      <c r="G25" s="27">
        <f t="shared" si="3"/>
        <v>7</v>
      </c>
      <c r="H25" s="19"/>
      <c r="I25" s="64">
        <v>164</v>
      </c>
      <c r="J25" s="69">
        <v>5607</v>
      </c>
      <c r="K25" s="65">
        <v>114</v>
      </c>
      <c r="L25" s="27">
        <v>20</v>
      </c>
      <c r="M25" s="27">
        <f t="shared" ref="M25:M30" si="4">SUM(K25:L25)</f>
        <v>134</v>
      </c>
      <c r="O25" t="s">
        <v>15</v>
      </c>
    </row>
    <row r="26" spans="2:15" x14ac:dyDescent="0.3">
      <c r="B26" s="29" t="s">
        <v>9</v>
      </c>
      <c r="C26" s="60">
        <v>0</v>
      </c>
      <c r="D26" s="61">
        <v>0</v>
      </c>
      <c r="E26" s="61">
        <v>0</v>
      </c>
      <c r="F26" s="60">
        <v>0</v>
      </c>
      <c r="G26" s="27">
        <f t="shared" si="3"/>
        <v>0</v>
      </c>
      <c r="H26" s="19"/>
      <c r="I26" s="64">
        <v>49</v>
      </c>
      <c r="J26" s="69">
        <v>1239</v>
      </c>
      <c r="K26" s="65">
        <v>46</v>
      </c>
      <c r="L26" s="27">
        <v>3</v>
      </c>
      <c r="M26" s="27">
        <f t="shared" si="4"/>
        <v>49</v>
      </c>
      <c r="N26" t="s">
        <v>15</v>
      </c>
    </row>
    <row r="27" spans="2:15" x14ac:dyDescent="0.3">
      <c r="B27" s="26" t="s">
        <v>27</v>
      </c>
      <c r="C27" s="60">
        <v>3</v>
      </c>
      <c r="D27" s="61">
        <v>70</v>
      </c>
      <c r="E27" s="61">
        <v>3</v>
      </c>
      <c r="F27" s="60">
        <v>0</v>
      </c>
      <c r="G27" s="27">
        <f t="shared" si="3"/>
        <v>3</v>
      </c>
      <c r="H27" s="19"/>
      <c r="I27" s="64">
        <v>59</v>
      </c>
      <c r="J27" s="69">
        <v>1464</v>
      </c>
      <c r="K27" s="65">
        <v>52</v>
      </c>
      <c r="L27" s="27">
        <v>7</v>
      </c>
      <c r="M27" s="27">
        <f t="shared" si="4"/>
        <v>59</v>
      </c>
      <c r="O27" t="s">
        <v>15</v>
      </c>
    </row>
    <row r="28" spans="2:15" x14ac:dyDescent="0.3">
      <c r="B28" s="26" t="s">
        <v>13</v>
      </c>
      <c r="C28" s="60">
        <v>0</v>
      </c>
      <c r="D28" s="61">
        <v>0</v>
      </c>
      <c r="E28" s="74">
        <v>0</v>
      </c>
      <c r="F28" s="74">
        <v>0</v>
      </c>
      <c r="G28" s="27">
        <f t="shared" si="3"/>
        <v>0</v>
      </c>
      <c r="H28" s="19"/>
      <c r="I28" s="64">
        <v>61</v>
      </c>
      <c r="J28" s="69">
        <v>1437</v>
      </c>
      <c r="K28" s="64">
        <v>57</v>
      </c>
      <c r="L28" s="69">
        <v>4</v>
      </c>
      <c r="M28" s="27">
        <f t="shared" si="4"/>
        <v>61</v>
      </c>
      <c r="O28" t="s">
        <v>15</v>
      </c>
    </row>
    <row r="29" spans="2:15" x14ac:dyDescent="0.3">
      <c r="B29" s="26" t="s">
        <v>14</v>
      </c>
      <c r="C29" s="60">
        <v>0</v>
      </c>
      <c r="D29" s="61">
        <v>0</v>
      </c>
      <c r="E29" s="74">
        <v>0</v>
      </c>
      <c r="F29" s="74">
        <v>0</v>
      </c>
      <c r="G29" s="27">
        <f t="shared" si="3"/>
        <v>0</v>
      </c>
      <c r="H29" s="19"/>
      <c r="I29" s="64">
        <v>185</v>
      </c>
      <c r="J29" s="69">
        <v>4934</v>
      </c>
      <c r="K29" s="65">
        <v>159</v>
      </c>
      <c r="L29" s="27">
        <v>26</v>
      </c>
      <c r="M29" s="27">
        <f t="shared" si="4"/>
        <v>185</v>
      </c>
      <c r="N29" t="s">
        <v>15</v>
      </c>
    </row>
    <row r="30" spans="2:15" x14ac:dyDescent="0.3">
      <c r="B30" s="26" t="s">
        <v>12</v>
      </c>
      <c r="C30" s="60">
        <v>0</v>
      </c>
      <c r="D30" s="61">
        <v>0</v>
      </c>
      <c r="E30" s="60">
        <v>0</v>
      </c>
      <c r="F30" s="60">
        <v>0</v>
      </c>
      <c r="G30" s="27">
        <f t="shared" si="3"/>
        <v>0</v>
      </c>
      <c r="H30" s="19"/>
      <c r="I30" s="64">
        <v>23</v>
      </c>
      <c r="J30" s="69">
        <v>2957</v>
      </c>
      <c r="K30" s="64">
        <v>15</v>
      </c>
      <c r="L30" s="69">
        <v>8</v>
      </c>
      <c r="M30" s="27">
        <f t="shared" si="4"/>
        <v>23</v>
      </c>
    </row>
    <row r="31" spans="2:15" x14ac:dyDescent="0.3">
      <c r="B31" s="30" t="s">
        <v>6</v>
      </c>
      <c r="C31" s="31">
        <f t="shared" ref="C31:L31" si="5">+C23+C24+C25+C26+C27+C28+C29+C30</f>
        <v>12</v>
      </c>
      <c r="D31" s="37">
        <f t="shared" si="5"/>
        <v>1612</v>
      </c>
      <c r="E31" s="71">
        <f t="shared" si="5"/>
        <v>12</v>
      </c>
      <c r="F31" s="37">
        <v>0</v>
      </c>
      <c r="G31" s="31">
        <f t="shared" si="5"/>
        <v>12</v>
      </c>
      <c r="H31" s="19"/>
      <c r="I31" s="31">
        <f t="shared" si="5"/>
        <v>718</v>
      </c>
      <c r="J31" s="37">
        <f t="shared" si="5"/>
        <v>24241</v>
      </c>
      <c r="K31" s="31">
        <f t="shared" si="5"/>
        <v>609</v>
      </c>
      <c r="L31" s="37">
        <f t="shared" si="5"/>
        <v>79</v>
      </c>
      <c r="M31" s="31">
        <f>SUM(M23:M30)</f>
        <v>688</v>
      </c>
    </row>
    <row r="32" spans="2:15" x14ac:dyDescent="0.3">
      <c r="B32" s="19"/>
      <c r="C32" s="19"/>
      <c r="D32" s="38"/>
      <c r="E32" s="19"/>
      <c r="F32" s="19"/>
      <c r="G32" s="19"/>
      <c r="H32" s="19"/>
      <c r="I32" s="19"/>
      <c r="J32" s="19"/>
      <c r="K32" s="20"/>
      <c r="L32" s="19"/>
      <c r="M32" s="19"/>
    </row>
    <row r="33" spans="2:13" x14ac:dyDescent="0.3">
      <c r="B33" s="62"/>
      <c r="C33" s="62"/>
      <c r="D33" s="63"/>
      <c r="E33" s="62" t="s">
        <v>15</v>
      </c>
      <c r="F33" s="62"/>
      <c r="G33" s="62"/>
      <c r="H33" s="19" t="s">
        <v>15</v>
      </c>
      <c r="I33" s="19"/>
      <c r="J33" s="19"/>
      <c r="K33" s="20"/>
      <c r="L33" s="19"/>
      <c r="M33" s="19"/>
    </row>
    <row r="34" spans="2:13" ht="15.6" x14ac:dyDescent="0.3">
      <c r="E34" s="17"/>
    </row>
    <row r="35" spans="2:13" ht="15.6" x14ac:dyDescent="0.3">
      <c r="E35" s="17"/>
    </row>
    <row r="36" spans="2:13" ht="15.6" x14ac:dyDescent="0.3">
      <c r="E36" s="17"/>
    </row>
    <row r="37" spans="2:13" ht="15.6" x14ac:dyDescent="0.3">
      <c r="E37" s="17"/>
    </row>
    <row r="38" spans="2:13" ht="15.6" x14ac:dyDescent="0.3">
      <c r="E38" s="17"/>
    </row>
    <row r="39" spans="2:13" ht="15.6" x14ac:dyDescent="0.3">
      <c r="E39" s="17"/>
    </row>
    <row r="40" spans="2:13" ht="15.6" x14ac:dyDescent="0.3">
      <c r="E40" s="17"/>
    </row>
    <row r="41" spans="2:13" ht="15.6" x14ac:dyDescent="0.3">
      <c r="E41" s="17"/>
    </row>
    <row r="42" spans="2:13" ht="15.6" x14ac:dyDescent="0.3">
      <c r="E42" s="17"/>
    </row>
  </sheetData>
  <mergeCells count="11">
    <mergeCell ref="B4:M4"/>
    <mergeCell ref="B21:D21"/>
    <mergeCell ref="E21:G21"/>
    <mergeCell ref="I21:J21"/>
    <mergeCell ref="K21:M21"/>
    <mergeCell ref="B5:M5"/>
    <mergeCell ref="B6:M6"/>
    <mergeCell ref="B8:E8"/>
    <mergeCell ref="F8:H8"/>
    <mergeCell ref="I8:J8"/>
    <mergeCell ref="K8:M8"/>
  </mergeCells>
  <printOptions horizontalCentered="1" verticalCentered="1"/>
  <pageMargins left="0.7" right="0.7" top="0.75" bottom="0.75" header="0.3" footer="0.3"/>
  <pageSetup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9FB3-7CC7-4DE1-9B79-8C3770C3E9E2}">
  <sheetPr>
    <pageSetUpPr fitToPage="1"/>
  </sheetPr>
  <dimension ref="B5:N36"/>
  <sheetViews>
    <sheetView zoomScaleNormal="100" workbookViewId="0"/>
  </sheetViews>
  <sheetFormatPr defaultColWidth="8.88671875" defaultRowHeight="14.4" x14ac:dyDescent="0.3"/>
  <cols>
    <col min="2" max="2" width="20.109375" customWidth="1"/>
    <col min="3" max="3" width="36.44140625" customWidth="1"/>
    <col min="4" max="4" width="16.109375" customWidth="1"/>
    <col min="5" max="5" width="39.33203125" customWidth="1"/>
    <col min="6" max="6" width="24.33203125" customWidth="1"/>
    <col min="7" max="7" width="12.88671875" customWidth="1"/>
    <col min="8" max="8" width="14.21875" customWidth="1"/>
    <col min="9" max="9" width="17.44140625" customWidth="1"/>
    <col min="10" max="10" width="9.5546875" customWidth="1"/>
    <col min="11" max="11" width="9.88671875" bestFit="1" customWidth="1"/>
    <col min="12" max="12" width="12.21875" customWidth="1"/>
    <col min="14" max="14" width="13.44140625" customWidth="1"/>
  </cols>
  <sheetData>
    <row r="5" spans="2:9" ht="15.6" x14ac:dyDescent="0.3">
      <c r="B5" s="249" t="s">
        <v>56</v>
      </c>
      <c r="C5" s="249"/>
      <c r="D5" s="249"/>
      <c r="E5" s="249"/>
      <c r="F5" s="249"/>
      <c r="G5" s="249"/>
      <c r="H5" s="249"/>
      <c r="I5" s="249"/>
    </row>
    <row r="6" spans="2:9" ht="15" thickBot="1" x14ac:dyDescent="0.35">
      <c r="B6" s="250" t="s">
        <v>57</v>
      </c>
      <c r="C6" s="250"/>
      <c r="D6" s="250"/>
      <c r="E6" s="250"/>
      <c r="F6" s="250"/>
      <c r="G6" s="250"/>
      <c r="H6" s="250"/>
      <c r="I6" s="250"/>
    </row>
    <row r="7" spans="2:9" ht="15" thickBot="1" x14ac:dyDescent="0.35">
      <c r="B7" s="251" t="s">
        <v>58</v>
      </c>
      <c r="C7" s="251"/>
      <c r="D7" s="251"/>
      <c r="E7" s="251"/>
      <c r="F7" s="251"/>
      <c r="G7" s="251"/>
      <c r="H7" s="251"/>
      <c r="I7" s="251"/>
    </row>
    <row r="8" spans="2:9" ht="15" thickBot="1" x14ac:dyDescent="0.35">
      <c r="B8" s="130"/>
      <c r="C8" s="130"/>
      <c r="D8" s="130"/>
      <c r="E8" s="130"/>
      <c r="F8" s="130"/>
      <c r="G8" s="130"/>
      <c r="H8" s="130"/>
      <c r="I8" s="130"/>
    </row>
    <row r="9" spans="2:9" ht="16.2" thickBot="1" x14ac:dyDescent="0.35">
      <c r="B9" s="252" t="s">
        <v>59</v>
      </c>
      <c r="C9" s="253"/>
      <c r="D9" s="253"/>
      <c r="E9" s="253"/>
      <c r="F9" s="253"/>
      <c r="G9" s="253"/>
      <c r="H9" s="253"/>
      <c r="I9" s="254"/>
    </row>
    <row r="10" spans="2:9" ht="27" thickBot="1" x14ac:dyDescent="0.35">
      <c r="B10" s="131"/>
      <c r="C10" s="32" t="s">
        <v>1</v>
      </c>
      <c r="D10" s="132" t="s">
        <v>60</v>
      </c>
      <c r="E10" s="133" t="s">
        <v>61</v>
      </c>
      <c r="F10" s="132" t="s">
        <v>62</v>
      </c>
      <c r="G10" s="23" t="s">
        <v>4</v>
      </c>
      <c r="H10" s="134" t="s">
        <v>5</v>
      </c>
      <c r="I10" s="132" t="s">
        <v>6</v>
      </c>
    </row>
    <row r="11" spans="2:9" x14ac:dyDescent="0.3">
      <c r="B11" s="135">
        <v>1</v>
      </c>
      <c r="C11" s="136" t="s">
        <v>63</v>
      </c>
      <c r="D11" s="137">
        <v>9</v>
      </c>
      <c r="E11" s="138">
        <v>0</v>
      </c>
      <c r="F11" s="137" t="s">
        <v>64</v>
      </c>
      <c r="G11" s="138">
        <v>10</v>
      </c>
      <c r="H11" s="137">
        <v>4</v>
      </c>
      <c r="I11" s="139">
        <f t="shared" ref="I11:I13" si="0">+G11+H11</f>
        <v>14</v>
      </c>
    </row>
    <row r="12" spans="2:9" x14ac:dyDescent="0.3">
      <c r="B12" s="140">
        <v>2</v>
      </c>
      <c r="C12" s="136" t="s">
        <v>8</v>
      </c>
      <c r="D12" s="141">
        <v>1</v>
      </c>
      <c r="E12" s="138">
        <v>0</v>
      </c>
      <c r="F12" s="141">
        <v>0</v>
      </c>
      <c r="G12" s="138">
        <v>1</v>
      </c>
      <c r="H12" s="141">
        <v>0</v>
      </c>
      <c r="I12" s="142">
        <f t="shared" si="0"/>
        <v>1</v>
      </c>
    </row>
    <row r="13" spans="2:9" x14ac:dyDescent="0.3">
      <c r="B13" s="140">
        <v>3</v>
      </c>
      <c r="C13" s="136" t="s">
        <v>9</v>
      </c>
      <c r="D13" s="141">
        <v>0</v>
      </c>
      <c r="E13" s="138">
        <v>0</v>
      </c>
      <c r="F13" s="143">
        <v>0</v>
      </c>
      <c r="G13" s="138">
        <v>0</v>
      </c>
      <c r="H13" s="141">
        <v>0</v>
      </c>
      <c r="I13" s="142">
        <f t="shared" si="0"/>
        <v>0</v>
      </c>
    </row>
    <row r="14" spans="2:9" ht="42" x14ac:dyDescent="0.3">
      <c r="B14" s="140">
        <v>4</v>
      </c>
      <c r="C14" s="144" t="s">
        <v>10</v>
      </c>
      <c r="D14" s="145">
        <v>12</v>
      </c>
      <c r="E14" s="138">
        <v>0</v>
      </c>
      <c r="F14" s="143" t="s">
        <v>65</v>
      </c>
      <c r="G14" s="146">
        <v>13</v>
      </c>
      <c r="H14" s="141">
        <v>0</v>
      </c>
      <c r="I14" s="142">
        <f>+G14+H14</f>
        <v>13</v>
      </c>
    </row>
    <row r="15" spans="2:9" ht="16.2" customHeight="1" x14ac:dyDescent="0.3">
      <c r="B15" s="147">
        <v>5</v>
      </c>
      <c r="C15" s="136" t="s">
        <v>11</v>
      </c>
      <c r="D15" s="143">
        <v>2</v>
      </c>
      <c r="E15" s="138">
        <v>0</v>
      </c>
      <c r="F15" s="141">
        <v>0</v>
      </c>
      <c r="G15" s="148">
        <v>2</v>
      </c>
      <c r="H15" s="141">
        <v>0</v>
      </c>
      <c r="I15" s="142">
        <f t="shared" ref="I15:I18" si="1">+G15+H15</f>
        <v>2</v>
      </c>
    </row>
    <row r="16" spans="2:9" ht="15" customHeight="1" x14ac:dyDescent="0.3">
      <c r="B16" s="149">
        <v>6</v>
      </c>
      <c r="C16" s="150" t="s">
        <v>12</v>
      </c>
      <c r="D16" s="141">
        <v>9</v>
      </c>
      <c r="E16" s="138">
        <v>0</v>
      </c>
      <c r="F16" s="141">
        <v>0</v>
      </c>
      <c r="G16" s="138">
        <v>9</v>
      </c>
      <c r="H16" s="141"/>
      <c r="I16" s="142">
        <f t="shared" si="1"/>
        <v>9</v>
      </c>
    </row>
    <row r="17" spans="2:14" ht="15" customHeight="1" x14ac:dyDescent="0.3">
      <c r="B17" s="149">
        <v>7</v>
      </c>
      <c r="C17" s="150" t="s">
        <v>13</v>
      </c>
      <c r="D17" s="141"/>
      <c r="E17" s="138">
        <v>0</v>
      </c>
      <c r="F17" s="141">
        <v>0</v>
      </c>
      <c r="G17" s="138">
        <v>0</v>
      </c>
      <c r="H17" s="141">
        <v>0</v>
      </c>
      <c r="I17" s="142">
        <f t="shared" si="1"/>
        <v>0</v>
      </c>
    </row>
    <row r="18" spans="2:14" ht="13.2" customHeight="1" thickBot="1" x14ac:dyDescent="0.35">
      <c r="B18" s="151">
        <v>8</v>
      </c>
      <c r="C18" s="152" t="s">
        <v>14</v>
      </c>
      <c r="D18" s="153">
        <v>12</v>
      </c>
      <c r="E18" s="138">
        <v>0</v>
      </c>
      <c r="F18" s="153">
        <v>0</v>
      </c>
      <c r="G18" s="138">
        <v>9</v>
      </c>
      <c r="H18" s="153">
        <v>3</v>
      </c>
      <c r="I18" s="154">
        <f t="shared" si="1"/>
        <v>12</v>
      </c>
    </row>
    <row r="19" spans="2:14" ht="16.2" customHeight="1" thickBot="1" x14ac:dyDescent="0.35">
      <c r="B19" s="255" t="s">
        <v>6</v>
      </c>
      <c r="C19" s="256"/>
      <c r="D19" s="155">
        <f>+D11+D12+D13+D14+D15+D16+D17+D18</f>
        <v>45</v>
      </c>
      <c r="E19" s="156">
        <f>SUM(E11:E18)</f>
        <v>0</v>
      </c>
      <c r="F19" s="157"/>
      <c r="G19" s="156">
        <f t="shared" ref="G19:I19" si="2">+G11+G12+G13+G14+G15+G16+G17+G18</f>
        <v>44</v>
      </c>
      <c r="H19" s="157">
        <f t="shared" si="2"/>
        <v>7</v>
      </c>
      <c r="I19" s="157">
        <f t="shared" si="2"/>
        <v>51</v>
      </c>
    </row>
    <row r="20" spans="2:14" ht="16.2" customHeight="1" x14ac:dyDescent="0.3">
      <c r="B20" s="158"/>
      <c r="C20" s="158"/>
      <c r="D20" s="159"/>
      <c r="E20" s="160"/>
      <c r="F20" s="160"/>
      <c r="G20" s="160"/>
      <c r="H20" s="160"/>
      <c r="I20" s="160"/>
    </row>
    <row r="21" spans="2:14" ht="16.2" customHeight="1" x14ac:dyDescent="0.3">
      <c r="B21" s="158"/>
      <c r="C21" s="158"/>
      <c r="D21" s="159"/>
      <c r="E21" s="160"/>
      <c r="F21" s="160"/>
      <c r="G21" s="160"/>
      <c r="H21" s="160"/>
      <c r="I21" s="160"/>
    </row>
    <row r="22" spans="2:14" ht="16.2" customHeight="1" thickBot="1" x14ac:dyDescent="0.35">
      <c r="B22" s="161"/>
      <c r="C22" s="162"/>
      <c r="D22" s="159"/>
      <c r="E22" s="160"/>
      <c r="F22" s="160"/>
      <c r="G22" s="160"/>
      <c r="H22" s="160"/>
      <c r="I22" s="160"/>
    </row>
    <row r="23" spans="2:14" ht="28.8" customHeight="1" thickBot="1" x14ac:dyDescent="0.35">
      <c r="B23" s="246" t="s">
        <v>66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8"/>
    </row>
    <row r="24" spans="2:14" ht="45.6" customHeight="1" thickBot="1" x14ac:dyDescent="0.35">
      <c r="B24" s="238" t="s">
        <v>67</v>
      </c>
      <c r="C24" s="240" t="s">
        <v>68</v>
      </c>
      <c r="D24" s="241"/>
      <c r="E24" s="242"/>
      <c r="F24" s="240" t="s">
        <v>69</v>
      </c>
      <c r="G24" s="241"/>
      <c r="H24" s="242"/>
      <c r="I24" s="243" t="s">
        <v>70</v>
      </c>
      <c r="J24" s="244"/>
      <c r="K24" s="244"/>
      <c r="L24" s="244"/>
      <c r="M24" s="244"/>
      <c r="N24" s="245"/>
    </row>
    <row r="25" spans="2:14" ht="32.4" customHeight="1" x14ac:dyDescent="0.3">
      <c r="B25" s="239"/>
      <c r="C25" s="163" t="s">
        <v>71</v>
      </c>
      <c r="D25" s="163" t="s">
        <v>72</v>
      </c>
      <c r="E25" s="163" t="s">
        <v>55</v>
      </c>
      <c r="F25" s="163" t="s">
        <v>71</v>
      </c>
      <c r="G25" s="163" t="s">
        <v>72</v>
      </c>
      <c r="H25" s="163" t="s">
        <v>55</v>
      </c>
      <c r="I25" s="164" t="s">
        <v>73</v>
      </c>
      <c r="J25" s="165" t="s">
        <v>74</v>
      </c>
      <c r="K25" s="165" t="s">
        <v>75</v>
      </c>
      <c r="L25" s="165" t="s">
        <v>76</v>
      </c>
      <c r="M25" s="165" t="s">
        <v>77</v>
      </c>
      <c r="N25" s="166" t="s">
        <v>6</v>
      </c>
    </row>
    <row r="26" spans="2:14" ht="15.6" x14ac:dyDescent="0.3">
      <c r="B26" s="167" t="s">
        <v>27</v>
      </c>
      <c r="C26" s="168">
        <v>48017</v>
      </c>
      <c r="D26" s="168">
        <v>35903</v>
      </c>
      <c r="E26" s="169">
        <f>C26+D26</f>
        <v>83920</v>
      </c>
      <c r="F26" s="170">
        <v>21607.65</v>
      </c>
      <c r="G26" s="171">
        <v>54965.35</v>
      </c>
      <c r="H26" s="171">
        <f t="shared" ref="H26:H35" si="3">SUM(F26:G26)</f>
        <v>76573</v>
      </c>
      <c r="I26" s="104">
        <v>0</v>
      </c>
      <c r="J26" s="104">
        <v>0</v>
      </c>
      <c r="K26" s="172">
        <v>579</v>
      </c>
      <c r="L26" s="172">
        <v>2381.5</v>
      </c>
      <c r="M26" s="104"/>
      <c r="N26" s="172">
        <f>I26+J26+K26+L26+M26</f>
        <v>2960.5</v>
      </c>
    </row>
    <row r="27" spans="2:14" ht="15.6" x14ac:dyDescent="0.3">
      <c r="B27" s="167" t="s">
        <v>8</v>
      </c>
      <c r="C27" s="168">
        <v>304</v>
      </c>
      <c r="D27" s="168">
        <v>38198</v>
      </c>
      <c r="E27" s="169">
        <f t="shared" ref="E27:E36" si="4">C27+D27</f>
        <v>38502</v>
      </c>
      <c r="F27" s="170">
        <v>200</v>
      </c>
      <c r="G27" s="171">
        <v>48439.99</v>
      </c>
      <c r="H27" s="171">
        <f t="shared" si="3"/>
        <v>48639.99</v>
      </c>
      <c r="I27" s="104">
        <v>0</v>
      </c>
      <c r="J27" s="104">
        <v>0</v>
      </c>
      <c r="K27" s="172">
        <v>1182.43</v>
      </c>
      <c r="L27" s="172">
        <v>2909.57</v>
      </c>
      <c r="M27" s="104"/>
      <c r="N27" s="172">
        <f t="shared" ref="N27:N35" si="5">I27+J27+K27+L27+M27</f>
        <v>4092</v>
      </c>
    </row>
    <row r="28" spans="2:14" ht="15.6" x14ac:dyDescent="0.3">
      <c r="B28" s="167" t="s">
        <v>9</v>
      </c>
      <c r="C28" s="168">
        <v>1927</v>
      </c>
      <c r="D28" s="168">
        <v>6711</v>
      </c>
      <c r="E28" s="169">
        <f t="shared" si="4"/>
        <v>8638</v>
      </c>
      <c r="F28" s="170">
        <v>762.8</v>
      </c>
      <c r="G28" s="171">
        <v>6579.5</v>
      </c>
      <c r="H28" s="171">
        <f t="shared" si="3"/>
        <v>7342.3</v>
      </c>
      <c r="I28" s="173">
        <v>0</v>
      </c>
      <c r="J28" s="104">
        <v>0</v>
      </c>
      <c r="K28" s="172">
        <v>709.87</v>
      </c>
      <c r="L28" s="172">
        <v>1656.23</v>
      </c>
      <c r="M28" s="104"/>
      <c r="N28" s="172">
        <f t="shared" si="5"/>
        <v>2366.1</v>
      </c>
    </row>
    <row r="29" spans="2:14" ht="16.2" customHeight="1" x14ac:dyDescent="0.3">
      <c r="B29" s="174" t="s">
        <v>78</v>
      </c>
      <c r="C29" s="168">
        <v>6150</v>
      </c>
      <c r="D29" s="168">
        <v>0</v>
      </c>
      <c r="E29" s="175">
        <f t="shared" si="4"/>
        <v>6150</v>
      </c>
      <c r="F29" s="170">
        <v>4503</v>
      </c>
      <c r="G29" s="176">
        <v>0</v>
      </c>
      <c r="H29" s="176">
        <f t="shared" si="3"/>
        <v>4503</v>
      </c>
      <c r="I29" s="177">
        <v>0</v>
      </c>
      <c r="J29" s="104">
        <v>0</v>
      </c>
      <c r="K29" s="172"/>
      <c r="L29" s="104">
        <v>0</v>
      </c>
      <c r="M29" s="104"/>
      <c r="N29" s="177">
        <f t="shared" si="5"/>
        <v>0</v>
      </c>
    </row>
    <row r="30" spans="2:14" ht="15.6" x14ac:dyDescent="0.3">
      <c r="B30" s="167" t="s">
        <v>10</v>
      </c>
      <c r="C30" s="168">
        <v>11253</v>
      </c>
      <c r="D30" s="168">
        <v>28336</v>
      </c>
      <c r="E30" s="169">
        <f t="shared" si="4"/>
        <v>39589</v>
      </c>
      <c r="F30" s="170">
        <v>3150.84</v>
      </c>
      <c r="G30" s="171">
        <v>22385.439999999999</v>
      </c>
      <c r="H30" s="171">
        <f t="shared" si="3"/>
        <v>25536.28</v>
      </c>
      <c r="I30" s="104">
        <v>0</v>
      </c>
      <c r="J30" s="104">
        <v>0</v>
      </c>
      <c r="K30" s="172">
        <v>3689.32</v>
      </c>
      <c r="L30" s="172">
        <v>8932.98</v>
      </c>
      <c r="M30" s="104"/>
      <c r="N30" s="172">
        <f t="shared" si="5"/>
        <v>12622.3</v>
      </c>
    </row>
    <row r="31" spans="2:14" ht="15.6" x14ac:dyDescent="0.3">
      <c r="B31" s="167" t="s">
        <v>11</v>
      </c>
      <c r="C31" s="118">
        <v>22380</v>
      </c>
      <c r="D31" s="118">
        <v>57678</v>
      </c>
      <c r="E31" s="169">
        <f t="shared" si="4"/>
        <v>80058</v>
      </c>
      <c r="F31" s="170">
        <v>15265.92</v>
      </c>
      <c r="G31" s="171">
        <v>73625.47</v>
      </c>
      <c r="H31" s="171">
        <f t="shared" si="3"/>
        <v>88891.39</v>
      </c>
      <c r="I31" s="104">
        <v>0</v>
      </c>
      <c r="J31" s="172">
        <v>0</v>
      </c>
      <c r="K31" s="172">
        <v>12088.92</v>
      </c>
      <c r="L31" s="172">
        <v>21470.43</v>
      </c>
      <c r="M31" s="104"/>
      <c r="N31" s="172">
        <f t="shared" si="5"/>
        <v>33559.35</v>
      </c>
    </row>
    <row r="32" spans="2:14" ht="15.6" x14ac:dyDescent="0.3">
      <c r="B32" s="167" t="s">
        <v>12</v>
      </c>
      <c r="C32" s="178">
        <v>23400</v>
      </c>
      <c r="D32" s="118">
        <v>202628</v>
      </c>
      <c r="E32" s="169">
        <f t="shared" si="4"/>
        <v>226028</v>
      </c>
      <c r="F32" s="170">
        <v>11700</v>
      </c>
      <c r="G32" s="171">
        <v>167685.24</v>
      </c>
      <c r="H32" s="171">
        <f t="shared" si="3"/>
        <v>179385.24</v>
      </c>
      <c r="I32" s="104">
        <v>0</v>
      </c>
      <c r="J32" s="104">
        <v>0</v>
      </c>
      <c r="K32" s="172">
        <v>20765</v>
      </c>
      <c r="L32" s="172">
        <v>53840.36</v>
      </c>
      <c r="M32" s="104"/>
      <c r="N32" s="172">
        <f t="shared" si="5"/>
        <v>74605.36</v>
      </c>
    </row>
    <row r="33" spans="2:14" ht="15.6" x14ac:dyDescent="0.3">
      <c r="B33" s="167" t="s">
        <v>13</v>
      </c>
      <c r="C33" s="179">
        <v>35572</v>
      </c>
      <c r="D33" s="179">
        <v>15003</v>
      </c>
      <c r="E33" s="169">
        <f t="shared" si="4"/>
        <v>50575</v>
      </c>
      <c r="F33" s="170">
        <v>14228.8</v>
      </c>
      <c r="G33" s="171">
        <v>12385.17</v>
      </c>
      <c r="H33" s="171">
        <f t="shared" si="3"/>
        <v>26613.97</v>
      </c>
      <c r="I33" s="104">
        <v>0</v>
      </c>
      <c r="J33" s="104"/>
      <c r="K33" s="172">
        <v>1246</v>
      </c>
      <c r="L33" s="172">
        <v>3561.5</v>
      </c>
      <c r="M33" s="104"/>
      <c r="N33" s="172">
        <f t="shared" si="5"/>
        <v>4807.5</v>
      </c>
    </row>
    <row r="34" spans="2:14" ht="16.2" customHeight="1" x14ac:dyDescent="0.3">
      <c r="B34" s="180" t="s">
        <v>79</v>
      </c>
      <c r="C34" s="168">
        <v>32450</v>
      </c>
      <c r="D34" s="168">
        <v>0</v>
      </c>
      <c r="E34" s="175">
        <f t="shared" si="4"/>
        <v>32450</v>
      </c>
      <c r="F34" s="170">
        <v>44180</v>
      </c>
      <c r="G34" s="181">
        <v>0</v>
      </c>
      <c r="H34" s="181">
        <f t="shared" si="3"/>
        <v>44180</v>
      </c>
      <c r="I34" s="177">
        <v>0</v>
      </c>
      <c r="J34" s="104">
        <v>0</v>
      </c>
      <c r="K34" s="172"/>
      <c r="L34" s="104">
        <v>0</v>
      </c>
      <c r="M34" s="104"/>
      <c r="N34" s="177">
        <f t="shared" si="5"/>
        <v>0</v>
      </c>
    </row>
    <row r="35" spans="2:14" ht="15.6" x14ac:dyDescent="0.3">
      <c r="B35" s="167" t="s">
        <v>14</v>
      </c>
      <c r="C35" s="118">
        <v>25000</v>
      </c>
      <c r="D35" s="118">
        <v>133555</v>
      </c>
      <c r="E35" s="169">
        <f t="shared" si="4"/>
        <v>158555</v>
      </c>
      <c r="F35" s="170">
        <v>11250</v>
      </c>
      <c r="G35" s="171">
        <v>91810.75</v>
      </c>
      <c r="H35" s="171">
        <f t="shared" si="3"/>
        <v>103060.75</v>
      </c>
      <c r="I35" s="104">
        <v>0</v>
      </c>
      <c r="J35" s="104">
        <v>0</v>
      </c>
      <c r="K35" s="172">
        <v>1772.09</v>
      </c>
      <c r="L35" s="172">
        <v>22215.35</v>
      </c>
      <c r="M35" s="104"/>
      <c r="N35" s="172">
        <f t="shared" si="5"/>
        <v>23987.439999999999</v>
      </c>
    </row>
    <row r="36" spans="2:14" ht="18" x14ac:dyDescent="0.35">
      <c r="B36" s="73" t="s">
        <v>6</v>
      </c>
      <c r="C36" s="182">
        <f>SUM(C26:C35)</f>
        <v>206453</v>
      </c>
      <c r="D36" s="182">
        <f>SUM(D26:D35)</f>
        <v>518012</v>
      </c>
      <c r="E36" s="182">
        <f t="shared" si="4"/>
        <v>724465</v>
      </c>
      <c r="F36" s="171">
        <f t="shared" ref="F36:K36" si="6">SUM(F26:F35)</f>
        <v>126849.01</v>
      </c>
      <c r="G36" s="171">
        <f t="shared" si="6"/>
        <v>477876.91</v>
      </c>
      <c r="H36" s="171">
        <f t="shared" si="6"/>
        <v>604725.91999999993</v>
      </c>
      <c r="I36" s="183">
        <f t="shared" si="6"/>
        <v>0</v>
      </c>
      <c r="J36" s="172">
        <f t="shared" si="6"/>
        <v>0</v>
      </c>
      <c r="K36" s="172">
        <f t="shared" si="6"/>
        <v>42032.63</v>
      </c>
      <c r="L36" s="172">
        <f>SUM(L26:L35)</f>
        <v>116967.92000000001</v>
      </c>
      <c r="M36" s="104"/>
      <c r="N36" s="184">
        <f>SUM(N26:N35)</f>
        <v>159000.54999999999</v>
      </c>
    </row>
  </sheetData>
  <mergeCells count="10">
    <mergeCell ref="B5:I5"/>
    <mergeCell ref="B6:I6"/>
    <mergeCell ref="B7:I7"/>
    <mergeCell ref="B9:I9"/>
    <mergeCell ref="B19:C19"/>
    <mergeCell ref="B24:B25"/>
    <mergeCell ref="C24:E24"/>
    <mergeCell ref="F24:H24"/>
    <mergeCell ref="I24:N24"/>
    <mergeCell ref="B23:N23"/>
  </mergeCells>
  <printOptions horizontalCentered="1" verticalCentered="1"/>
  <pageMargins left="0.7" right="0.7" top="0.75" bottom="0.75" header="0.3" footer="0.3"/>
  <pageSetup scale="5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FA6F-B974-4D22-95C6-7B6CB388D17F}">
  <sheetPr>
    <pageSetUpPr fitToPage="1"/>
  </sheetPr>
  <dimension ref="A4:AO18"/>
  <sheetViews>
    <sheetView workbookViewId="0">
      <selection activeCell="A6" sqref="A6:L6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7.88671875" customWidth="1"/>
    <col min="5" max="5" width="6.6640625" customWidth="1"/>
    <col min="6" max="6" width="8.21875" customWidth="1"/>
    <col min="7" max="7" width="8.44140625" customWidth="1"/>
    <col min="8" max="8" width="7.77734375" customWidth="1"/>
    <col min="9" max="9" width="8" customWidth="1"/>
    <col min="10" max="10" width="8.33203125" customWidth="1"/>
    <col min="11" max="11" width="9.109375" customWidth="1"/>
    <col min="12" max="12" width="8.33203125" customWidth="1"/>
    <col min="13" max="13" width="8.21875" customWidth="1"/>
    <col min="14" max="14" width="9.33203125" customWidth="1"/>
    <col min="15" max="15" width="9" customWidth="1"/>
    <col min="16" max="16" width="7.6640625" customWidth="1"/>
    <col min="17" max="17" width="8.109375" customWidth="1"/>
    <col min="18" max="18" width="8.44140625" customWidth="1"/>
    <col min="19" max="19" width="9.77734375" customWidth="1"/>
    <col min="20" max="20" width="8.21875" customWidth="1"/>
    <col min="21" max="21" width="7.88671875" customWidth="1"/>
    <col min="22" max="22" width="9.44140625" customWidth="1"/>
    <col min="24" max="24" width="8.21875" customWidth="1"/>
    <col min="25" max="25" width="8.109375" customWidth="1"/>
    <col min="26" max="26" width="9.21875" customWidth="1"/>
    <col min="27" max="27" width="10" customWidth="1"/>
    <col min="28" max="28" width="8.77734375" customWidth="1"/>
    <col min="29" max="29" width="8.21875" customWidth="1"/>
    <col min="31" max="31" width="9.88671875" customWidth="1"/>
    <col min="32" max="32" width="8.44140625" customWidth="1"/>
    <col min="33" max="33" width="7.44140625" customWidth="1"/>
    <col min="34" max="34" width="10.33203125" customWidth="1"/>
    <col min="35" max="35" width="10.109375" customWidth="1"/>
    <col min="36" max="36" width="9.109375" customWidth="1"/>
    <col min="37" max="37" width="8.21875" customWidth="1"/>
    <col min="38" max="38" width="8.33203125" customWidth="1"/>
  </cols>
  <sheetData>
    <row r="4" spans="1:41" ht="18" x14ac:dyDescent="0.35">
      <c r="A4" s="257" t="s">
        <v>39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</row>
    <row r="6" spans="1:41" x14ac:dyDescent="0.3">
      <c r="A6" s="258" t="s">
        <v>40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</row>
    <row r="8" spans="1:41" ht="18" x14ac:dyDescent="0.35">
      <c r="B8" s="80" t="s">
        <v>41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</row>
    <row r="9" spans="1:41" ht="28.8" x14ac:dyDescent="0.3">
      <c r="A9" s="45"/>
      <c r="B9" s="82" t="s">
        <v>1</v>
      </c>
      <c r="C9" s="83" t="s">
        <v>42</v>
      </c>
      <c r="D9" s="84" t="s">
        <v>4</v>
      </c>
      <c r="E9" s="85" t="s">
        <v>5</v>
      </c>
      <c r="F9" s="86" t="s">
        <v>43</v>
      </c>
      <c r="G9" s="87" t="s">
        <v>44</v>
      </c>
      <c r="H9" s="84" t="s">
        <v>4</v>
      </c>
      <c r="I9" s="85" t="s">
        <v>5</v>
      </c>
      <c r="J9" s="88" t="s">
        <v>43</v>
      </c>
      <c r="K9" s="83" t="s">
        <v>45</v>
      </c>
      <c r="L9" s="84" t="s">
        <v>4</v>
      </c>
      <c r="M9" s="85" t="s">
        <v>5</v>
      </c>
      <c r="N9" s="86" t="s">
        <v>43</v>
      </c>
      <c r="O9" s="83" t="s">
        <v>46</v>
      </c>
      <c r="P9" s="84" t="s">
        <v>4</v>
      </c>
      <c r="Q9" s="85" t="s">
        <v>5</v>
      </c>
      <c r="R9" s="86" t="s">
        <v>43</v>
      </c>
      <c r="S9" s="83" t="s">
        <v>47</v>
      </c>
      <c r="T9" s="84" t="s">
        <v>4</v>
      </c>
      <c r="U9" s="85" t="s">
        <v>5</v>
      </c>
      <c r="V9" s="86" t="s">
        <v>43</v>
      </c>
      <c r="W9" s="83" t="s">
        <v>48</v>
      </c>
      <c r="X9" s="84" t="s">
        <v>4</v>
      </c>
      <c r="Y9" s="85" t="s">
        <v>5</v>
      </c>
      <c r="Z9" s="86" t="s">
        <v>43</v>
      </c>
      <c r="AA9" s="89" t="s">
        <v>49</v>
      </c>
      <c r="AB9" s="84" t="s">
        <v>4</v>
      </c>
      <c r="AC9" s="85" t="s">
        <v>5</v>
      </c>
      <c r="AD9" s="86" t="s">
        <v>43</v>
      </c>
      <c r="AE9" s="83" t="s">
        <v>50</v>
      </c>
      <c r="AF9" s="84" t="s">
        <v>4</v>
      </c>
      <c r="AG9" s="85" t="s">
        <v>5</v>
      </c>
      <c r="AH9" s="86" t="s">
        <v>43</v>
      </c>
      <c r="AI9" s="83" t="s">
        <v>51</v>
      </c>
      <c r="AJ9" s="84" t="s">
        <v>4</v>
      </c>
      <c r="AK9" s="85" t="s">
        <v>5</v>
      </c>
      <c r="AL9" s="86" t="s">
        <v>43</v>
      </c>
    </row>
    <row r="10" spans="1:41" ht="15.6" x14ac:dyDescent="0.3">
      <c r="A10" s="45">
        <v>1</v>
      </c>
      <c r="B10" s="90" t="s">
        <v>27</v>
      </c>
      <c r="C10" s="91">
        <v>120</v>
      </c>
      <c r="D10" s="91">
        <v>102</v>
      </c>
      <c r="E10" s="91">
        <v>18</v>
      </c>
      <c r="F10" s="91">
        <v>120</v>
      </c>
      <c r="G10" s="91">
        <v>32</v>
      </c>
      <c r="H10" s="91">
        <v>24</v>
      </c>
      <c r="I10" s="91">
        <v>8</v>
      </c>
      <c r="J10" s="91">
        <v>32</v>
      </c>
      <c r="K10" s="91">
        <v>36</v>
      </c>
      <c r="L10" s="91">
        <v>32</v>
      </c>
      <c r="M10" s="91">
        <v>4</v>
      </c>
      <c r="N10" s="91">
        <v>36</v>
      </c>
      <c r="O10" s="91">
        <v>13</v>
      </c>
      <c r="P10" s="91">
        <v>9</v>
      </c>
      <c r="Q10" s="91">
        <v>4</v>
      </c>
      <c r="R10" s="91">
        <v>13</v>
      </c>
      <c r="S10" s="91">
        <v>5</v>
      </c>
      <c r="T10" s="91">
        <v>15</v>
      </c>
      <c r="U10" s="91">
        <v>32</v>
      </c>
      <c r="V10" s="91">
        <v>41</v>
      </c>
      <c r="W10" s="91">
        <v>4</v>
      </c>
      <c r="X10" s="91">
        <v>10</v>
      </c>
      <c r="Y10" s="91">
        <v>14</v>
      </c>
      <c r="Z10" s="91">
        <v>19</v>
      </c>
      <c r="AA10" s="91">
        <v>0</v>
      </c>
      <c r="AB10" s="91">
        <v>0</v>
      </c>
      <c r="AC10" s="91">
        <v>0</v>
      </c>
      <c r="AD10" s="91">
        <v>0</v>
      </c>
      <c r="AE10" s="91">
        <v>0</v>
      </c>
      <c r="AF10" s="91">
        <v>0</v>
      </c>
      <c r="AG10" s="91">
        <v>0</v>
      </c>
      <c r="AH10" s="91">
        <v>0</v>
      </c>
      <c r="AI10" s="91">
        <v>1</v>
      </c>
      <c r="AJ10" s="91">
        <v>21</v>
      </c>
      <c r="AK10" s="91">
        <v>3</v>
      </c>
      <c r="AL10" s="91">
        <v>24</v>
      </c>
      <c r="AM10">
        <v>172</v>
      </c>
      <c r="AN10">
        <v>75</v>
      </c>
      <c r="AO10">
        <v>247</v>
      </c>
    </row>
    <row r="11" spans="1:41" ht="15.6" x14ac:dyDescent="0.3">
      <c r="A11" s="45">
        <v>2</v>
      </c>
      <c r="B11" s="92" t="s">
        <v>8</v>
      </c>
      <c r="C11" s="91">
        <v>229</v>
      </c>
      <c r="D11" s="91">
        <v>213</v>
      </c>
      <c r="E11" s="91">
        <v>16</v>
      </c>
      <c r="F11" s="91">
        <v>229</v>
      </c>
      <c r="G11" s="91">
        <v>65</v>
      </c>
      <c r="H11" s="91">
        <v>58</v>
      </c>
      <c r="I11" s="91">
        <v>7</v>
      </c>
      <c r="J11" s="91">
        <v>65</v>
      </c>
      <c r="K11" s="91">
        <v>156</v>
      </c>
      <c r="L11" s="91">
        <v>145</v>
      </c>
      <c r="M11" s="91">
        <v>11</v>
      </c>
      <c r="N11" s="91">
        <v>156</v>
      </c>
      <c r="O11" s="91">
        <v>17</v>
      </c>
      <c r="P11" s="91">
        <v>16</v>
      </c>
      <c r="Q11" s="91">
        <v>1</v>
      </c>
      <c r="R11" s="91">
        <v>17</v>
      </c>
      <c r="S11" s="91">
        <v>9</v>
      </c>
      <c r="T11" s="91">
        <v>28</v>
      </c>
      <c r="U11" s="91">
        <v>4</v>
      </c>
      <c r="V11" s="91">
        <v>32</v>
      </c>
      <c r="W11" s="91">
        <v>8</v>
      </c>
      <c r="X11" s="91">
        <v>32</v>
      </c>
      <c r="Y11" s="91">
        <v>5</v>
      </c>
      <c r="Z11" s="91">
        <v>37</v>
      </c>
      <c r="AA11" s="91">
        <v>0</v>
      </c>
      <c r="AB11" s="91">
        <v>0</v>
      </c>
      <c r="AC11" s="91">
        <v>0</v>
      </c>
      <c r="AD11" s="91">
        <v>0</v>
      </c>
      <c r="AE11" s="91">
        <v>0</v>
      </c>
      <c r="AF11" s="91">
        <v>0</v>
      </c>
      <c r="AG11" s="91">
        <v>0</v>
      </c>
      <c r="AH11" s="91">
        <v>0</v>
      </c>
      <c r="AI11" s="91">
        <v>6</v>
      </c>
      <c r="AJ11" s="91">
        <v>43</v>
      </c>
      <c r="AK11" s="91">
        <v>8</v>
      </c>
      <c r="AL11" s="91">
        <v>51</v>
      </c>
      <c r="AM11">
        <v>374</v>
      </c>
      <c r="AN11">
        <v>40</v>
      </c>
      <c r="AO11">
        <v>414</v>
      </c>
    </row>
    <row r="12" spans="1:41" ht="15.6" x14ac:dyDescent="0.3">
      <c r="A12" s="45">
        <v>3</v>
      </c>
      <c r="B12" s="90" t="s">
        <v>9</v>
      </c>
      <c r="C12" s="91">
        <v>113</v>
      </c>
      <c r="D12" s="91">
        <v>87</v>
      </c>
      <c r="E12" s="91">
        <v>7</v>
      </c>
      <c r="F12" s="91">
        <v>94</v>
      </c>
      <c r="G12" s="91">
        <v>13</v>
      </c>
      <c r="H12" s="91">
        <v>13</v>
      </c>
      <c r="I12" s="91">
        <v>0</v>
      </c>
      <c r="J12" s="91">
        <v>13</v>
      </c>
      <c r="K12" s="91">
        <v>0</v>
      </c>
      <c r="L12" s="91">
        <v>0</v>
      </c>
      <c r="M12" s="91">
        <v>0</v>
      </c>
      <c r="N12" s="91">
        <v>0</v>
      </c>
      <c r="O12" s="91">
        <v>4</v>
      </c>
      <c r="P12" s="91">
        <v>3</v>
      </c>
      <c r="Q12" s="91">
        <v>1</v>
      </c>
      <c r="R12" s="91">
        <v>4</v>
      </c>
      <c r="S12" s="91">
        <v>2</v>
      </c>
      <c r="T12" s="91">
        <v>6</v>
      </c>
      <c r="U12" s="91">
        <v>0</v>
      </c>
      <c r="V12" s="91">
        <v>6</v>
      </c>
      <c r="W12" s="91">
        <v>0</v>
      </c>
      <c r="X12" s="91">
        <v>0</v>
      </c>
      <c r="Y12" s="91">
        <v>0</v>
      </c>
      <c r="Z12" s="91">
        <v>0</v>
      </c>
      <c r="AA12" s="91">
        <v>0</v>
      </c>
      <c r="AB12" s="91">
        <v>0</v>
      </c>
      <c r="AC12" s="91">
        <v>0</v>
      </c>
      <c r="AD12" s="91">
        <v>0</v>
      </c>
      <c r="AE12" s="91">
        <v>0</v>
      </c>
      <c r="AF12" s="91">
        <v>0</v>
      </c>
      <c r="AG12" s="91">
        <v>0</v>
      </c>
      <c r="AH12" s="91">
        <v>0</v>
      </c>
      <c r="AI12" s="91">
        <v>5</v>
      </c>
      <c r="AJ12" s="91">
        <v>47</v>
      </c>
      <c r="AK12" s="91">
        <v>7</v>
      </c>
      <c r="AL12" s="91">
        <v>54</v>
      </c>
      <c r="AM12">
        <v>153</v>
      </c>
      <c r="AN12">
        <v>14</v>
      </c>
      <c r="AO12">
        <v>167</v>
      </c>
    </row>
    <row r="13" spans="1:41" ht="15.6" x14ac:dyDescent="0.3">
      <c r="A13" s="45">
        <v>4</v>
      </c>
      <c r="B13" s="90" t="s">
        <v>10</v>
      </c>
      <c r="C13" s="91">
        <v>261</v>
      </c>
      <c r="D13" s="91">
        <v>204</v>
      </c>
      <c r="E13" s="91">
        <v>33</v>
      </c>
      <c r="F13" s="91">
        <v>237</v>
      </c>
      <c r="G13" s="91">
        <v>41</v>
      </c>
      <c r="H13" s="91">
        <v>40</v>
      </c>
      <c r="I13" s="91">
        <v>1</v>
      </c>
      <c r="J13" s="91">
        <v>41</v>
      </c>
      <c r="K13" s="91">
        <v>104</v>
      </c>
      <c r="L13" s="91">
        <v>82</v>
      </c>
      <c r="M13" s="91">
        <v>15</v>
      </c>
      <c r="N13" s="91">
        <v>100</v>
      </c>
      <c r="O13" s="91">
        <v>34</v>
      </c>
      <c r="P13" s="91">
        <v>29</v>
      </c>
      <c r="Q13" s="91">
        <v>3</v>
      </c>
      <c r="R13" s="91">
        <v>32</v>
      </c>
      <c r="S13" s="91">
        <v>27</v>
      </c>
      <c r="T13" s="91">
        <v>97</v>
      </c>
      <c r="U13" s="91">
        <v>27</v>
      </c>
      <c r="V13" s="91">
        <v>124</v>
      </c>
      <c r="W13" s="91">
        <v>5</v>
      </c>
      <c r="X13" s="91">
        <v>39</v>
      </c>
      <c r="Y13" s="91">
        <v>8</v>
      </c>
      <c r="Z13" s="91">
        <v>33</v>
      </c>
      <c r="AA13" s="91">
        <v>0</v>
      </c>
      <c r="AB13" s="91">
        <v>0</v>
      </c>
      <c r="AC13" s="91">
        <v>0</v>
      </c>
      <c r="AD13" s="91">
        <v>0</v>
      </c>
      <c r="AE13" s="91">
        <v>0</v>
      </c>
      <c r="AF13" s="91">
        <v>0</v>
      </c>
      <c r="AG13" s="91">
        <v>0</v>
      </c>
      <c r="AH13" s="91">
        <v>0</v>
      </c>
      <c r="AI13" s="91">
        <v>8</v>
      </c>
      <c r="AJ13" s="91">
        <v>80</v>
      </c>
      <c r="AK13" s="91">
        <v>14</v>
      </c>
      <c r="AL13" s="91">
        <v>96</v>
      </c>
      <c r="AM13">
        <v>460</v>
      </c>
      <c r="AN13">
        <v>83</v>
      </c>
      <c r="AO13">
        <v>543</v>
      </c>
    </row>
    <row r="14" spans="1:41" ht="15.6" x14ac:dyDescent="0.3">
      <c r="A14" s="45">
        <v>5</v>
      </c>
      <c r="B14" s="90" t="s">
        <v>11</v>
      </c>
      <c r="C14" s="91">
        <v>213</v>
      </c>
      <c r="D14" s="91">
        <v>167</v>
      </c>
      <c r="E14" s="91">
        <v>19</v>
      </c>
      <c r="F14" s="91">
        <v>186</v>
      </c>
      <c r="G14" s="91">
        <v>4</v>
      </c>
      <c r="H14" s="91">
        <v>3</v>
      </c>
      <c r="I14" s="91">
        <v>1</v>
      </c>
      <c r="J14" s="91">
        <v>4</v>
      </c>
      <c r="K14" s="91">
        <v>80</v>
      </c>
      <c r="L14" s="91">
        <v>59</v>
      </c>
      <c r="M14" s="91">
        <v>13</v>
      </c>
      <c r="N14" s="91">
        <v>72</v>
      </c>
      <c r="O14" s="91">
        <v>6</v>
      </c>
      <c r="P14" s="91">
        <v>6</v>
      </c>
      <c r="Q14" s="91">
        <v>0</v>
      </c>
      <c r="R14" s="91">
        <v>6</v>
      </c>
      <c r="S14" s="91">
        <v>3</v>
      </c>
      <c r="T14" s="91">
        <v>6</v>
      </c>
      <c r="U14" s="91">
        <v>1</v>
      </c>
      <c r="V14" s="91">
        <v>7</v>
      </c>
      <c r="W14" s="91">
        <v>1</v>
      </c>
      <c r="X14" s="91">
        <v>2</v>
      </c>
      <c r="Y14" s="91">
        <v>0</v>
      </c>
      <c r="Z14" s="91">
        <v>2</v>
      </c>
      <c r="AA14" s="91">
        <v>0</v>
      </c>
      <c r="AB14" s="91">
        <v>0</v>
      </c>
      <c r="AC14" s="91">
        <v>0</v>
      </c>
      <c r="AD14" s="91">
        <v>0</v>
      </c>
      <c r="AE14" s="91">
        <v>0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>
        <v>178</v>
      </c>
      <c r="AN14">
        <v>21</v>
      </c>
      <c r="AO14">
        <v>199</v>
      </c>
    </row>
    <row r="15" spans="1:41" ht="15.6" x14ac:dyDescent="0.3">
      <c r="A15" s="45">
        <v>6</v>
      </c>
      <c r="B15" s="90" t="s">
        <v>12</v>
      </c>
      <c r="C15" s="91">
        <v>404</v>
      </c>
      <c r="D15" s="91">
        <v>326</v>
      </c>
      <c r="E15" s="91">
        <v>78</v>
      </c>
      <c r="F15" s="91">
        <v>404</v>
      </c>
      <c r="G15" s="91">
        <v>248</v>
      </c>
      <c r="H15" s="91">
        <v>33</v>
      </c>
      <c r="I15" s="91">
        <v>9</v>
      </c>
      <c r="J15" s="91">
        <v>248</v>
      </c>
      <c r="K15" s="91">
        <v>168</v>
      </c>
      <c r="L15" s="91">
        <v>132</v>
      </c>
      <c r="M15" s="91">
        <v>36</v>
      </c>
      <c r="N15" s="91">
        <v>168</v>
      </c>
      <c r="O15" s="91">
        <v>71</v>
      </c>
      <c r="P15" s="91">
        <v>58</v>
      </c>
      <c r="Q15" s="91">
        <v>13</v>
      </c>
      <c r="R15" s="91">
        <v>71</v>
      </c>
      <c r="S15" s="91">
        <v>47</v>
      </c>
      <c r="T15" s="91">
        <v>112</v>
      </c>
      <c r="U15" s="91">
        <v>33</v>
      </c>
      <c r="V15" s="91">
        <v>145</v>
      </c>
      <c r="W15" s="91">
        <v>17</v>
      </c>
      <c r="X15" s="91">
        <v>41</v>
      </c>
      <c r="Y15" s="91">
        <v>15</v>
      </c>
      <c r="Z15" s="91">
        <v>54</v>
      </c>
      <c r="AA15" s="91">
        <v>0</v>
      </c>
      <c r="AB15" s="91">
        <v>0</v>
      </c>
      <c r="AC15" s="91">
        <v>0</v>
      </c>
      <c r="AD15" s="91">
        <v>0</v>
      </c>
      <c r="AE15" s="91">
        <v>0</v>
      </c>
      <c r="AF15" s="91">
        <v>0</v>
      </c>
      <c r="AG15" s="91">
        <v>0</v>
      </c>
      <c r="AH15" s="91">
        <v>0</v>
      </c>
      <c r="AI15" s="91">
        <v>1</v>
      </c>
      <c r="AJ15" s="91">
        <v>9</v>
      </c>
      <c r="AK15" s="91">
        <v>1</v>
      </c>
      <c r="AL15" s="91">
        <v>10</v>
      </c>
      <c r="AM15">
        <v>521</v>
      </c>
      <c r="AN15">
        <v>136</v>
      </c>
      <c r="AO15">
        <v>657</v>
      </c>
    </row>
    <row r="16" spans="1:41" ht="15.6" x14ac:dyDescent="0.3">
      <c r="A16" s="45">
        <v>7</v>
      </c>
      <c r="B16" s="90" t="s">
        <v>13</v>
      </c>
      <c r="C16" s="91">
        <v>131</v>
      </c>
      <c r="D16" s="91">
        <v>113</v>
      </c>
      <c r="E16" s="91">
        <v>18</v>
      </c>
      <c r="F16" s="91">
        <v>131</v>
      </c>
      <c r="G16" s="91">
        <v>48</v>
      </c>
      <c r="H16" s="91">
        <v>38</v>
      </c>
      <c r="I16" s="91">
        <v>10</v>
      </c>
      <c r="J16" s="91">
        <v>48</v>
      </c>
      <c r="K16" s="91">
        <v>73</v>
      </c>
      <c r="L16" s="91">
        <v>66</v>
      </c>
      <c r="M16" s="91">
        <v>7</v>
      </c>
      <c r="N16" s="91">
        <v>73</v>
      </c>
      <c r="O16" s="91">
        <v>26</v>
      </c>
      <c r="P16" s="91">
        <v>26</v>
      </c>
      <c r="Q16" s="91">
        <v>0</v>
      </c>
      <c r="R16" s="91">
        <v>26</v>
      </c>
      <c r="S16" s="91">
        <v>8</v>
      </c>
      <c r="T16" s="91">
        <v>22</v>
      </c>
      <c r="U16" s="91">
        <v>4</v>
      </c>
      <c r="V16" s="91">
        <v>26</v>
      </c>
      <c r="W16" s="91">
        <v>4</v>
      </c>
      <c r="X16" s="91">
        <v>8</v>
      </c>
      <c r="Y16" s="91">
        <v>2</v>
      </c>
      <c r="Z16" s="91">
        <v>10</v>
      </c>
      <c r="AA16" s="91">
        <v>0</v>
      </c>
      <c r="AB16" s="91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1</v>
      </c>
      <c r="AJ16" s="91">
        <v>22</v>
      </c>
      <c r="AK16" s="91">
        <v>4</v>
      </c>
      <c r="AL16" s="91">
        <v>26</v>
      </c>
      <c r="AM16">
        <v>203</v>
      </c>
      <c r="AN16">
        <v>38</v>
      </c>
      <c r="AO16">
        <v>241</v>
      </c>
    </row>
    <row r="17" spans="1:41" ht="15.6" x14ac:dyDescent="0.3">
      <c r="A17" s="45">
        <v>8</v>
      </c>
      <c r="B17" s="90" t="s">
        <v>14</v>
      </c>
      <c r="C17" s="91">
        <v>236</v>
      </c>
      <c r="D17" s="91">
        <v>201</v>
      </c>
      <c r="E17" s="91">
        <v>35</v>
      </c>
      <c r="F17" s="91">
        <v>236</v>
      </c>
      <c r="G17" s="91">
        <v>52</v>
      </c>
      <c r="H17" s="91">
        <v>39</v>
      </c>
      <c r="I17" s="91">
        <v>13</v>
      </c>
      <c r="J17" s="91">
        <v>52</v>
      </c>
      <c r="K17" s="91">
        <v>231</v>
      </c>
      <c r="L17" s="91">
        <v>196</v>
      </c>
      <c r="M17" s="91">
        <v>86</v>
      </c>
      <c r="N17" s="91">
        <v>282</v>
      </c>
      <c r="O17" s="91">
        <v>119</v>
      </c>
      <c r="P17" s="91">
        <v>98</v>
      </c>
      <c r="Q17" s="91">
        <v>21</v>
      </c>
      <c r="R17" s="91">
        <v>119</v>
      </c>
      <c r="S17" s="91">
        <v>14</v>
      </c>
      <c r="T17" s="91">
        <v>41</v>
      </c>
      <c r="U17" s="91">
        <v>7</v>
      </c>
      <c r="V17" s="91">
        <v>48</v>
      </c>
      <c r="W17" s="91">
        <v>8</v>
      </c>
      <c r="X17" s="91">
        <v>19</v>
      </c>
      <c r="Y17" s="91">
        <v>8</v>
      </c>
      <c r="Z17" s="91">
        <v>27</v>
      </c>
      <c r="AA17" s="91">
        <v>0</v>
      </c>
      <c r="AB17" s="91">
        <v>0</v>
      </c>
      <c r="AC17" s="91">
        <v>0</v>
      </c>
      <c r="AD17" s="91">
        <v>0</v>
      </c>
      <c r="AE17" s="91">
        <v>0</v>
      </c>
      <c r="AF17" s="91">
        <v>0</v>
      </c>
      <c r="AG17" s="91">
        <v>0</v>
      </c>
      <c r="AH17" s="91">
        <v>0</v>
      </c>
      <c r="AI17" s="91">
        <v>14</v>
      </c>
      <c r="AJ17" s="91">
        <v>50</v>
      </c>
      <c r="AK17" s="91">
        <v>8</v>
      </c>
      <c r="AL17" s="91">
        <v>58</v>
      </c>
      <c r="AM17">
        <v>350</v>
      </c>
      <c r="AN17">
        <v>71</v>
      </c>
      <c r="AO17">
        <v>421</v>
      </c>
    </row>
    <row r="18" spans="1:41" ht="15.6" x14ac:dyDescent="0.3">
      <c r="A18" s="45"/>
      <c r="B18" s="93" t="s">
        <v>6</v>
      </c>
      <c r="C18" s="94">
        <v>1707</v>
      </c>
      <c r="D18" s="94">
        <v>1413</v>
      </c>
      <c r="E18" s="94">
        <v>224</v>
      </c>
      <c r="F18" s="94">
        <v>1637</v>
      </c>
      <c r="G18" s="94">
        <v>503</v>
      </c>
      <c r="H18" s="94">
        <v>248</v>
      </c>
      <c r="I18" s="94">
        <v>49</v>
      </c>
      <c r="J18" s="94">
        <v>503</v>
      </c>
      <c r="K18" s="94">
        <v>848</v>
      </c>
      <c r="L18" s="94">
        <v>712</v>
      </c>
      <c r="M18" s="94">
        <v>172</v>
      </c>
      <c r="N18" s="94">
        <v>887</v>
      </c>
      <c r="O18" s="94">
        <v>290</v>
      </c>
      <c r="P18" s="94">
        <v>245</v>
      </c>
      <c r="Q18" s="94">
        <v>43</v>
      </c>
      <c r="R18" s="94">
        <v>288</v>
      </c>
      <c r="S18" s="94">
        <v>115</v>
      </c>
      <c r="T18" s="94">
        <v>327</v>
      </c>
      <c r="U18" s="94">
        <v>108</v>
      </c>
      <c r="V18" s="94">
        <v>429</v>
      </c>
      <c r="W18" s="94">
        <v>47</v>
      </c>
      <c r="X18" s="94">
        <v>151</v>
      </c>
      <c r="Y18" s="94">
        <v>52</v>
      </c>
      <c r="Z18" s="94">
        <v>182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36</v>
      </c>
      <c r="AJ18" s="95">
        <v>272</v>
      </c>
      <c r="AK18" s="95">
        <v>45</v>
      </c>
      <c r="AL18" s="95">
        <v>319</v>
      </c>
      <c r="AM18" s="96">
        <v>2411</v>
      </c>
      <c r="AN18" s="96">
        <v>478</v>
      </c>
      <c r="AO18" s="97">
        <v>2889</v>
      </c>
    </row>
  </sheetData>
  <mergeCells count="2">
    <mergeCell ref="A4:L4"/>
    <mergeCell ref="A6:L6"/>
  </mergeCells>
  <printOptions horizontalCentered="1" verticalCentered="1"/>
  <pageMargins left="0.7" right="0.7" top="0.75" bottom="0.75" header="0.3" footer="0.3"/>
  <pageSetup scale="32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40EA-3686-4A0C-9F32-7E4F95306D44}">
  <sheetPr>
    <pageSetUpPr fitToPage="1"/>
  </sheetPr>
  <dimension ref="A4:Z14"/>
  <sheetViews>
    <sheetView workbookViewId="0">
      <selection activeCell="C16" sqref="C16"/>
    </sheetView>
  </sheetViews>
  <sheetFormatPr defaultColWidth="11.5546875" defaultRowHeight="14.4" x14ac:dyDescent="0.3"/>
  <cols>
    <col min="1" max="1" width="13.77734375" customWidth="1"/>
  </cols>
  <sheetData>
    <row r="4" spans="1:26" x14ac:dyDescent="0.3">
      <c r="A4" s="221" t="s">
        <v>114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</row>
    <row r="5" spans="1:26" ht="15.6" x14ac:dyDescent="0.3">
      <c r="A5" s="98" t="s">
        <v>1</v>
      </c>
      <c r="B5" s="99" t="s">
        <v>52</v>
      </c>
      <c r="C5" s="100" t="s">
        <v>4</v>
      </c>
      <c r="D5" s="101" t="s">
        <v>5</v>
      </c>
      <c r="E5" s="102" t="s">
        <v>43</v>
      </c>
      <c r="F5" s="99" t="s">
        <v>53</v>
      </c>
      <c r="G5" s="100" t="s">
        <v>4</v>
      </c>
      <c r="H5" s="101" t="s">
        <v>5</v>
      </c>
      <c r="I5" s="102" t="s">
        <v>43</v>
      </c>
      <c r="J5" s="99" t="s">
        <v>54</v>
      </c>
      <c r="K5" s="100" t="s">
        <v>4</v>
      </c>
      <c r="L5" s="101" t="s">
        <v>5</v>
      </c>
      <c r="M5" s="103" t="s">
        <v>43</v>
      </c>
    </row>
    <row r="6" spans="1:26" ht="15.6" x14ac:dyDescent="0.3">
      <c r="A6" s="104" t="s">
        <v>27</v>
      </c>
      <c r="B6" s="105"/>
      <c r="C6" s="105"/>
      <c r="D6" s="106"/>
      <c r="E6" s="107"/>
      <c r="F6" s="108">
        <v>4</v>
      </c>
      <c r="G6" s="109">
        <v>31</v>
      </c>
      <c r="H6" s="110">
        <v>31</v>
      </c>
      <c r="I6" s="109">
        <v>62</v>
      </c>
      <c r="J6" s="111">
        <v>3</v>
      </c>
      <c r="K6" s="111">
        <v>35</v>
      </c>
      <c r="L6" s="111">
        <v>15</v>
      </c>
      <c r="M6" s="112">
        <v>50</v>
      </c>
    </row>
    <row r="7" spans="1:26" ht="15.6" x14ac:dyDescent="0.3">
      <c r="A7" s="104" t="s">
        <v>8</v>
      </c>
      <c r="B7" s="113"/>
      <c r="C7" s="113"/>
      <c r="D7" s="114"/>
      <c r="E7" s="115"/>
      <c r="F7" s="116">
        <v>3</v>
      </c>
      <c r="G7" s="116">
        <v>22</v>
      </c>
      <c r="H7" s="116">
        <v>4</v>
      </c>
      <c r="I7" s="116">
        <v>26</v>
      </c>
      <c r="J7" s="117">
        <v>3</v>
      </c>
      <c r="K7" s="117">
        <v>20</v>
      </c>
      <c r="L7" s="118">
        <v>1</v>
      </c>
      <c r="M7" s="119">
        <v>21</v>
      </c>
    </row>
    <row r="8" spans="1:26" ht="15.6" x14ac:dyDescent="0.3">
      <c r="A8" s="104" t="s">
        <v>9</v>
      </c>
      <c r="B8" s="113"/>
      <c r="C8" s="113"/>
      <c r="D8" s="114"/>
      <c r="E8" s="107"/>
      <c r="F8" s="120"/>
      <c r="G8" s="121"/>
      <c r="H8" s="121"/>
      <c r="I8" s="121"/>
      <c r="J8" s="122"/>
      <c r="K8" s="122"/>
      <c r="L8" s="111"/>
      <c r="M8" s="123"/>
    </row>
    <row r="9" spans="1:26" ht="15.6" x14ac:dyDescent="0.3">
      <c r="A9" s="104" t="s">
        <v>10</v>
      </c>
      <c r="B9" s="105"/>
      <c r="C9" s="105"/>
      <c r="D9" s="114"/>
      <c r="E9" s="107"/>
      <c r="F9" s="124">
        <v>2</v>
      </c>
      <c r="G9" s="110">
        <v>22</v>
      </c>
      <c r="H9" s="110">
        <v>3</v>
      </c>
      <c r="I9" s="110">
        <v>25</v>
      </c>
      <c r="J9" s="111">
        <v>8</v>
      </c>
      <c r="K9" s="111">
        <v>75</v>
      </c>
      <c r="L9" s="117">
        <v>22</v>
      </c>
      <c r="M9" s="123">
        <v>98</v>
      </c>
    </row>
    <row r="10" spans="1:26" ht="15.6" x14ac:dyDescent="0.3">
      <c r="A10" s="104" t="s">
        <v>11</v>
      </c>
      <c r="B10" s="113"/>
      <c r="C10" s="113"/>
      <c r="D10" s="125"/>
      <c r="E10" s="107"/>
      <c r="F10" s="124"/>
      <c r="G10" s="110"/>
      <c r="H10" s="110"/>
      <c r="I10" s="110"/>
      <c r="J10" s="111"/>
      <c r="K10" s="111"/>
      <c r="L10" s="117"/>
      <c r="M10" s="123"/>
    </row>
    <row r="11" spans="1:26" ht="15.6" x14ac:dyDescent="0.3">
      <c r="A11" s="104" t="s">
        <v>12</v>
      </c>
      <c r="B11" s="113"/>
      <c r="C11" s="113"/>
      <c r="D11" s="125"/>
      <c r="E11" s="107"/>
      <c r="F11" s="124">
        <v>4</v>
      </c>
      <c r="G11" s="110">
        <v>57</v>
      </c>
      <c r="H11" s="110">
        <v>11</v>
      </c>
      <c r="I11" s="110">
        <v>68</v>
      </c>
      <c r="J11" s="111"/>
      <c r="K11" s="111"/>
      <c r="L11" s="117"/>
      <c r="M11" s="123"/>
    </row>
    <row r="12" spans="1:26" ht="15.6" x14ac:dyDescent="0.3">
      <c r="A12" s="104" t="s">
        <v>13</v>
      </c>
      <c r="B12" s="113"/>
      <c r="C12" s="113"/>
      <c r="D12" s="125"/>
      <c r="E12" s="107"/>
      <c r="F12" s="124"/>
      <c r="G12" s="110"/>
      <c r="H12" s="110"/>
      <c r="I12" s="110"/>
      <c r="J12" s="111"/>
      <c r="K12" s="111"/>
      <c r="L12" s="111"/>
      <c r="M12" s="112"/>
    </row>
    <row r="13" spans="1:26" ht="15.6" x14ac:dyDescent="0.3">
      <c r="A13" s="104" t="s">
        <v>14</v>
      </c>
      <c r="B13" s="113"/>
      <c r="C13" s="113"/>
      <c r="D13" s="114"/>
      <c r="E13" s="115"/>
      <c r="F13" s="124">
        <v>2</v>
      </c>
      <c r="G13" s="110">
        <v>21</v>
      </c>
      <c r="H13" s="110">
        <v>4</v>
      </c>
      <c r="I13" s="110">
        <v>25</v>
      </c>
      <c r="J13" s="111">
        <v>11</v>
      </c>
      <c r="K13" s="111">
        <v>39</v>
      </c>
      <c r="L13" s="111">
        <v>8</v>
      </c>
      <c r="M13" s="112">
        <v>47</v>
      </c>
    </row>
    <row r="14" spans="1:26" ht="18" x14ac:dyDescent="0.35">
      <c r="A14" s="126" t="s">
        <v>55</v>
      </c>
      <c r="B14" s="127"/>
      <c r="C14" s="127"/>
      <c r="D14" s="127"/>
      <c r="E14" s="127"/>
      <c r="F14" s="128">
        <f t="shared" ref="F14:M14" si="0">SUM(F6:F13)</f>
        <v>15</v>
      </c>
      <c r="G14" s="128">
        <f t="shared" si="0"/>
        <v>153</v>
      </c>
      <c r="H14" s="129">
        <f t="shared" si="0"/>
        <v>53</v>
      </c>
      <c r="I14" s="128">
        <f t="shared" si="0"/>
        <v>206</v>
      </c>
      <c r="J14" s="129">
        <f t="shared" si="0"/>
        <v>25</v>
      </c>
      <c r="K14" s="129">
        <f t="shared" si="0"/>
        <v>169</v>
      </c>
      <c r="L14" s="129">
        <f t="shared" si="0"/>
        <v>46</v>
      </c>
      <c r="M14" s="129">
        <f t="shared" si="0"/>
        <v>216</v>
      </c>
    </row>
  </sheetData>
  <mergeCells count="1">
    <mergeCell ref="A4:M4"/>
  </mergeCells>
  <printOptions horizontalCentered="1" verticalCentered="1"/>
  <pageMargins left="0.7" right="0.7" top="0.75" bottom="0.75" header="0.3" footer="0.3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A760E-4DDF-4A1D-976E-0A70E4233EF1}">
  <sheetPr>
    <pageSetUpPr fitToPage="1"/>
  </sheetPr>
  <dimension ref="A5:E39"/>
  <sheetViews>
    <sheetView topLeftCell="A33" workbookViewId="0">
      <selection activeCell="C53" sqref="C53"/>
    </sheetView>
  </sheetViews>
  <sheetFormatPr defaultColWidth="11.44140625" defaultRowHeight="14.4" x14ac:dyDescent="0.3"/>
  <cols>
    <col min="1" max="1" width="8.6640625" customWidth="1"/>
    <col min="2" max="2" width="44.33203125" customWidth="1"/>
    <col min="3" max="3" width="11.88671875" customWidth="1"/>
  </cols>
  <sheetData>
    <row r="5" spans="1:3" ht="24" customHeight="1" x14ac:dyDescent="0.35">
      <c r="A5" s="187" t="s">
        <v>80</v>
      </c>
      <c r="B5" s="187"/>
      <c r="C5" s="187"/>
    </row>
    <row r="6" spans="1:3" ht="15.6" x14ac:dyDescent="0.3">
      <c r="B6" s="188" t="s">
        <v>90</v>
      </c>
    </row>
    <row r="7" spans="1:3" ht="30" customHeight="1" x14ac:dyDescent="0.3">
      <c r="A7" s="189" t="s">
        <v>81</v>
      </c>
      <c r="B7" s="189" t="s">
        <v>82</v>
      </c>
      <c r="C7" s="83" t="s">
        <v>83</v>
      </c>
    </row>
    <row r="8" spans="1:3" ht="30" customHeight="1" x14ac:dyDescent="0.3">
      <c r="A8" s="190">
        <v>1</v>
      </c>
      <c r="B8" s="191" t="s">
        <v>84</v>
      </c>
      <c r="C8" s="192">
        <v>5</v>
      </c>
    </row>
    <row r="9" spans="1:3" ht="30" customHeight="1" x14ac:dyDescent="0.3">
      <c r="A9" s="190">
        <v>2</v>
      </c>
      <c r="B9" s="191" t="s">
        <v>85</v>
      </c>
      <c r="C9" s="192">
        <v>8</v>
      </c>
    </row>
    <row r="10" spans="1:3" ht="30" customHeight="1" x14ac:dyDescent="0.3">
      <c r="A10" s="190">
        <v>3</v>
      </c>
      <c r="B10" s="191" t="s">
        <v>86</v>
      </c>
      <c r="C10" s="192">
        <v>0</v>
      </c>
    </row>
    <row r="11" spans="1:3" ht="30" customHeight="1" x14ac:dyDescent="0.3">
      <c r="A11" s="190">
        <v>4</v>
      </c>
      <c r="B11" s="191" t="s">
        <v>87</v>
      </c>
      <c r="C11" s="192">
        <f>+('[1]ENE-DIC 2022'!M11+'[1]ENE-DIC 2021'!M11)/2</f>
        <v>0</v>
      </c>
    </row>
    <row r="12" spans="1:3" ht="30" customHeight="1" x14ac:dyDescent="0.3">
      <c r="A12" s="190">
        <v>5</v>
      </c>
      <c r="B12" s="191" t="s">
        <v>88</v>
      </c>
      <c r="C12" s="192">
        <v>13</v>
      </c>
    </row>
    <row r="13" spans="1:3" ht="30" customHeight="1" x14ac:dyDescent="0.3">
      <c r="A13" s="190">
        <v>6</v>
      </c>
      <c r="B13" s="191" t="s">
        <v>89</v>
      </c>
      <c r="C13" s="192">
        <v>1</v>
      </c>
    </row>
    <row r="15" spans="1:3" x14ac:dyDescent="0.3">
      <c r="A15" s="76"/>
      <c r="B15" s="186"/>
    </row>
    <row r="16" spans="1:3" ht="18" x14ac:dyDescent="0.35">
      <c r="A16" s="187" t="s">
        <v>91</v>
      </c>
      <c r="B16" s="187"/>
      <c r="C16" s="193"/>
    </row>
    <row r="17" spans="1:5" x14ac:dyDescent="0.3">
      <c r="C17" s="194"/>
    </row>
    <row r="18" spans="1:5" x14ac:dyDescent="0.3">
      <c r="A18" s="83" t="s">
        <v>81</v>
      </c>
      <c r="B18" s="195" t="s">
        <v>82</v>
      </c>
      <c r="C18" s="194" t="s">
        <v>83</v>
      </c>
    </row>
    <row r="19" spans="1:5" x14ac:dyDescent="0.3">
      <c r="A19" s="190">
        <v>1</v>
      </c>
      <c r="B19" s="196" t="s">
        <v>92</v>
      </c>
      <c r="C19" s="197">
        <v>5</v>
      </c>
    </row>
    <row r="20" spans="1:5" x14ac:dyDescent="0.3">
      <c r="A20" s="190">
        <v>2</v>
      </c>
      <c r="B20" s="196" t="s">
        <v>93</v>
      </c>
      <c r="C20" s="197">
        <v>5</v>
      </c>
    </row>
    <row r="21" spans="1:5" x14ac:dyDescent="0.3">
      <c r="A21" s="190">
        <v>3</v>
      </c>
      <c r="B21" s="196" t="s">
        <v>94</v>
      </c>
      <c r="C21" s="197">
        <v>5</v>
      </c>
    </row>
    <row r="22" spans="1:5" x14ac:dyDescent="0.3">
      <c r="A22" s="190">
        <v>4</v>
      </c>
      <c r="B22" s="196" t="s">
        <v>95</v>
      </c>
      <c r="C22" s="197">
        <v>1</v>
      </c>
    </row>
    <row r="23" spans="1:5" x14ac:dyDescent="0.3">
      <c r="A23" s="190">
        <v>5</v>
      </c>
      <c r="B23" s="196" t="s">
        <v>96</v>
      </c>
      <c r="C23" s="197">
        <v>0</v>
      </c>
    </row>
    <row r="24" spans="1:5" x14ac:dyDescent="0.3">
      <c r="A24" s="190">
        <v>6</v>
      </c>
      <c r="B24" s="196" t="s">
        <v>97</v>
      </c>
      <c r="C24" s="197">
        <v>1</v>
      </c>
    </row>
    <row r="25" spans="1:5" ht="28.8" x14ac:dyDescent="0.3">
      <c r="A25" s="190">
        <v>7</v>
      </c>
      <c r="B25" s="196" t="s">
        <v>98</v>
      </c>
      <c r="C25" s="198">
        <v>312.5</v>
      </c>
    </row>
    <row r="26" spans="1:5" ht="28.8" x14ac:dyDescent="0.3">
      <c r="A26" s="190">
        <v>8</v>
      </c>
      <c r="B26" s="196" t="s">
        <v>99</v>
      </c>
      <c r="C26" s="197">
        <v>1</v>
      </c>
    </row>
    <row r="28" spans="1:5" ht="15.6" x14ac:dyDescent="0.3">
      <c r="A28" s="264" t="s">
        <v>112</v>
      </c>
      <c r="B28" s="264"/>
      <c r="C28" s="264"/>
    </row>
    <row r="29" spans="1:5" ht="24.9" customHeight="1" x14ac:dyDescent="0.3">
      <c r="A29" s="199"/>
      <c r="C29" s="259" t="s">
        <v>111</v>
      </c>
      <c r="D29" s="260"/>
      <c r="E29" s="261"/>
    </row>
    <row r="30" spans="1:5" ht="24.9" customHeight="1" x14ac:dyDescent="0.3">
      <c r="A30" s="83" t="s">
        <v>81</v>
      </c>
      <c r="B30" s="83" t="s">
        <v>82</v>
      </c>
      <c r="C30" s="200" t="s">
        <v>100</v>
      </c>
      <c r="D30" s="200" t="s">
        <v>101</v>
      </c>
      <c r="E30" s="200" t="s">
        <v>55</v>
      </c>
    </row>
    <row r="31" spans="1:5" ht="24.9" customHeight="1" x14ac:dyDescent="0.3">
      <c r="A31" s="190">
        <v>1</v>
      </c>
      <c r="B31" s="191" t="s">
        <v>102</v>
      </c>
      <c r="C31" s="197">
        <v>1</v>
      </c>
      <c r="D31" s="197">
        <v>21</v>
      </c>
      <c r="E31" s="201">
        <f>SUM(C31:D31)</f>
        <v>22</v>
      </c>
    </row>
    <row r="32" spans="1:5" ht="24.9" customHeight="1" x14ac:dyDescent="0.3">
      <c r="A32" s="190">
        <v>2</v>
      </c>
      <c r="B32" s="191" t="s">
        <v>103</v>
      </c>
      <c r="C32" s="197">
        <v>1</v>
      </c>
      <c r="D32" s="197">
        <v>21</v>
      </c>
      <c r="E32" s="201">
        <f t="shared" ref="E32:E39" si="0">SUM(C32:D32)</f>
        <v>22</v>
      </c>
    </row>
    <row r="33" spans="1:5" ht="24.9" customHeight="1" x14ac:dyDescent="0.3">
      <c r="A33" s="190">
        <v>3</v>
      </c>
      <c r="B33" s="191" t="s">
        <v>104</v>
      </c>
      <c r="C33" s="197">
        <v>1</v>
      </c>
      <c r="D33" s="197">
        <v>21</v>
      </c>
      <c r="E33" s="201">
        <f t="shared" si="0"/>
        <v>22</v>
      </c>
    </row>
    <row r="34" spans="1:5" ht="24.9" customHeight="1" x14ac:dyDescent="0.3">
      <c r="A34" s="190">
        <v>4</v>
      </c>
      <c r="B34" s="191" t="s">
        <v>105</v>
      </c>
      <c r="C34" s="197">
        <v>0</v>
      </c>
      <c r="D34" s="197">
        <v>0</v>
      </c>
      <c r="E34" s="201">
        <f t="shared" si="0"/>
        <v>0</v>
      </c>
    </row>
    <row r="35" spans="1:5" ht="24.9" customHeight="1" x14ac:dyDescent="0.3">
      <c r="A35" s="190">
        <v>5</v>
      </c>
      <c r="B35" s="191" t="s">
        <v>106</v>
      </c>
      <c r="C35" s="197">
        <v>5</v>
      </c>
      <c r="D35" s="197">
        <v>80</v>
      </c>
      <c r="E35" s="201">
        <f t="shared" si="0"/>
        <v>85</v>
      </c>
    </row>
    <row r="36" spans="1:5" ht="24.9" customHeight="1" x14ac:dyDescent="0.3">
      <c r="A36" s="190">
        <v>6</v>
      </c>
      <c r="B36" s="191" t="s">
        <v>107</v>
      </c>
      <c r="C36" s="262">
        <v>0</v>
      </c>
      <c r="D36" s="263"/>
      <c r="E36" s="201">
        <f t="shared" si="0"/>
        <v>0</v>
      </c>
    </row>
    <row r="37" spans="1:5" ht="24.9" customHeight="1" x14ac:dyDescent="0.3">
      <c r="A37" s="190">
        <v>7</v>
      </c>
      <c r="B37" s="191" t="s">
        <v>108</v>
      </c>
      <c r="C37" s="202">
        <v>1771.36</v>
      </c>
      <c r="D37" s="203">
        <v>555.55999999999995</v>
      </c>
      <c r="E37" s="203">
        <f t="shared" si="0"/>
        <v>2326.92</v>
      </c>
    </row>
    <row r="38" spans="1:5" ht="24.9" customHeight="1" x14ac:dyDescent="0.3">
      <c r="A38" s="190">
        <v>8</v>
      </c>
      <c r="B38" s="191" t="s">
        <v>109</v>
      </c>
      <c r="C38" s="202">
        <v>172503.54</v>
      </c>
      <c r="D38" s="203">
        <v>700360.08</v>
      </c>
      <c r="E38" s="203">
        <f t="shared" si="0"/>
        <v>872863.62</v>
      </c>
    </row>
    <row r="39" spans="1:5" ht="24.9" customHeight="1" x14ac:dyDescent="0.3">
      <c r="A39" s="190">
        <v>9</v>
      </c>
      <c r="B39" s="191" t="s">
        <v>110</v>
      </c>
      <c r="C39" s="262">
        <v>4</v>
      </c>
      <c r="D39" s="263"/>
      <c r="E39" s="201">
        <f t="shared" si="0"/>
        <v>4</v>
      </c>
    </row>
  </sheetData>
  <mergeCells count="4">
    <mergeCell ref="C29:E29"/>
    <mergeCell ref="C36:D36"/>
    <mergeCell ref="C39:D39"/>
    <mergeCell ref="A28:C28"/>
  </mergeCells>
  <printOptions horizontalCentered="1"/>
  <pageMargins left="0" right="0" top="0.74803149606299213" bottom="0.74803149606299213" header="0.31496062992125984" footer="0.31496062992125984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284C-1E0B-4C4B-A528-5704BE71C4FE}">
  <sheetPr>
    <pageSetUpPr fitToPage="1"/>
  </sheetPr>
  <dimension ref="A3:Z19"/>
  <sheetViews>
    <sheetView workbookViewId="0">
      <selection activeCell="A6" sqref="A6:Z6"/>
    </sheetView>
  </sheetViews>
  <sheetFormatPr defaultColWidth="11.5546875" defaultRowHeight="14.4" x14ac:dyDescent="0.3"/>
  <cols>
    <col min="1" max="1" width="5.6640625" customWidth="1"/>
    <col min="2" max="2" width="15.33203125" customWidth="1"/>
    <col min="7" max="7" width="15.109375" customWidth="1"/>
  </cols>
  <sheetData>
    <row r="3" spans="1:26" ht="18" x14ac:dyDescent="0.3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</row>
    <row r="4" spans="1:26" ht="18" x14ac:dyDescent="0.3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8" x14ac:dyDescent="0.35">
      <c r="A5" s="257" t="s">
        <v>113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</row>
    <row r="6" spans="1:26" x14ac:dyDescent="0.3">
      <c r="A6" s="221" t="s">
        <v>114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</row>
    <row r="7" spans="1:26" ht="18" x14ac:dyDescent="0.35">
      <c r="A7" s="204" t="s">
        <v>115</v>
      </c>
      <c r="B7" s="185" t="s">
        <v>116</v>
      </c>
    </row>
    <row r="8" spans="1:26" ht="42.6" customHeight="1" x14ac:dyDescent="0.3">
      <c r="A8" s="205"/>
      <c r="B8" s="206" t="s">
        <v>1</v>
      </c>
      <c r="C8" s="207" t="s">
        <v>51</v>
      </c>
      <c r="D8" s="208" t="s">
        <v>4</v>
      </c>
      <c r="E8" s="209" t="s">
        <v>5</v>
      </c>
      <c r="F8" s="210" t="s">
        <v>117</v>
      </c>
      <c r="G8" s="207" t="s">
        <v>118</v>
      </c>
      <c r="H8" s="208" t="s">
        <v>4</v>
      </c>
      <c r="I8" s="209" t="s">
        <v>5</v>
      </c>
      <c r="J8" s="210" t="s">
        <v>117</v>
      </c>
      <c r="K8" s="207" t="s">
        <v>119</v>
      </c>
      <c r="L8" s="208" t="s">
        <v>4</v>
      </c>
      <c r="M8" s="209" t="s">
        <v>5</v>
      </c>
      <c r="N8" s="210" t="s">
        <v>117</v>
      </c>
      <c r="O8" s="207" t="s">
        <v>120</v>
      </c>
      <c r="P8" s="208" t="s">
        <v>4</v>
      </c>
      <c r="Q8" s="209" t="s">
        <v>5</v>
      </c>
      <c r="R8" s="210" t="s">
        <v>117</v>
      </c>
      <c r="S8" s="207" t="s">
        <v>121</v>
      </c>
      <c r="T8" s="208" t="s">
        <v>4</v>
      </c>
      <c r="U8" s="209" t="s">
        <v>5</v>
      </c>
      <c r="V8" s="210" t="s">
        <v>117</v>
      </c>
      <c r="W8" s="207" t="s">
        <v>122</v>
      </c>
      <c r="X8" s="208" t="s">
        <v>4</v>
      </c>
      <c r="Y8" s="209" t="s">
        <v>5</v>
      </c>
      <c r="Z8" s="210" t="s">
        <v>117</v>
      </c>
    </row>
    <row r="9" spans="1:26" ht="15.6" x14ac:dyDescent="0.3">
      <c r="A9" s="211">
        <v>1</v>
      </c>
      <c r="B9" s="212" t="s">
        <v>27</v>
      </c>
      <c r="C9" s="91"/>
      <c r="D9" s="91"/>
      <c r="E9" s="91"/>
      <c r="F9" s="91"/>
      <c r="G9" s="213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5.6" x14ac:dyDescent="0.3">
      <c r="A10" s="211">
        <v>2</v>
      </c>
      <c r="B10" s="214" t="s">
        <v>8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5.6" x14ac:dyDescent="0.3">
      <c r="A11" s="211">
        <v>3</v>
      </c>
      <c r="B11" s="212" t="s">
        <v>9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5.6" x14ac:dyDescent="0.3">
      <c r="A12" s="211">
        <v>4</v>
      </c>
      <c r="B12" s="212" t="s">
        <v>10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5.6" x14ac:dyDescent="0.3">
      <c r="A13" s="211">
        <v>5</v>
      </c>
      <c r="B13" s="212" t="s">
        <v>11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5.6" x14ac:dyDescent="0.3">
      <c r="A14" s="211">
        <v>6</v>
      </c>
      <c r="B14" s="212" t="s">
        <v>12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5.6" x14ac:dyDescent="0.3">
      <c r="A15" s="211">
        <v>7</v>
      </c>
      <c r="B15" s="212" t="s">
        <v>13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5.6" x14ac:dyDescent="0.3">
      <c r="A16" s="211">
        <v>8</v>
      </c>
      <c r="B16" s="212" t="s">
        <v>14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5.6" x14ac:dyDescent="0.3">
      <c r="A17" s="211">
        <v>9</v>
      </c>
      <c r="B17" s="215" t="s">
        <v>123</v>
      </c>
      <c r="C17" s="91">
        <v>1</v>
      </c>
      <c r="D17" s="91">
        <v>6</v>
      </c>
      <c r="E17" s="91">
        <v>4</v>
      </c>
      <c r="F17" s="91">
        <f>SUM(D17:E17)</f>
        <v>10</v>
      </c>
      <c r="G17" s="91">
        <v>3</v>
      </c>
      <c r="H17" s="91">
        <v>2</v>
      </c>
      <c r="I17" s="91">
        <v>4</v>
      </c>
      <c r="J17" s="91">
        <f>SUM(H17:I17)</f>
        <v>6</v>
      </c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15.6" x14ac:dyDescent="0.3">
      <c r="A18" s="211"/>
      <c r="B18" s="216" t="s">
        <v>6</v>
      </c>
      <c r="C18" s="91">
        <v>1</v>
      </c>
      <c r="D18" s="91">
        <v>6</v>
      </c>
      <c r="E18" s="91">
        <v>4</v>
      </c>
      <c r="F18" s="91">
        <f>SUM(D18:E18)</f>
        <v>10</v>
      </c>
      <c r="G18" s="91">
        <v>3</v>
      </c>
      <c r="H18" s="91">
        <v>2</v>
      </c>
      <c r="I18" s="91">
        <v>4</v>
      </c>
      <c r="J18" s="91">
        <f>SUM(H18:I18)</f>
        <v>6</v>
      </c>
      <c r="K18" s="91"/>
      <c r="L18" s="91"/>
      <c r="M18" s="91"/>
      <c r="N18" s="91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</row>
    <row r="19" spans="1:26" x14ac:dyDescent="0.3">
      <c r="A19" s="218"/>
      <c r="B19" s="219"/>
      <c r="C19" s="219"/>
      <c r="D19" s="219"/>
      <c r="E19" s="220"/>
      <c r="F19" s="218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20"/>
    </row>
  </sheetData>
  <mergeCells count="3">
    <mergeCell ref="A3:Z3"/>
    <mergeCell ref="A5:Z5"/>
    <mergeCell ref="A6:Z6"/>
  </mergeCells>
  <printOptions horizontalCentered="1" verticalCentered="1"/>
  <pageMargins left="0.7" right="0.7" top="0.75" bottom="0.75" header="0.3" footer="0.3"/>
  <pageSetup scale="4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defaultColWidth="11.5546875" defaultRowHeight="14.4" x14ac:dyDescent="0.3"/>
  <cols>
    <col min="4" max="4" width="15.109375" customWidth="1"/>
  </cols>
  <sheetData>
    <row r="6" spans="3:12" x14ac:dyDescent="0.3">
      <c r="I6" s="44"/>
    </row>
    <row r="7" spans="3:12" x14ac:dyDescent="0.3">
      <c r="C7" t="s">
        <v>34</v>
      </c>
      <c r="I7" s="44"/>
    </row>
    <row r="8" spans="3:12" x14ac:dyDescent="0.3">
      <c r="D8" t="s">
        <v>31</v>
      </c>
      <c r="E8" t="s">
        <v>32</v>
      </c>
      <c r="I8" s="44"/>
    </row>
    <row r="9" spans="3:12" x14ac:dyDescent="0.3">
      <c r="C9" s="45" t="s">
        <v>11</v>
      </c>
      <c r="D9" s="46">
        <v>82400</v>
      </c>
      <c r="E9" s="47">
        <v>332990</v>
      </c>
      <c r="I9" s="44"/>
    </row>
    <row r="10" spans="3:12" x14ac:dyDescent="0.3">
      <c r="C10" s="45" t="s">
        <v>8</v>
      </c>
      <c r="D10" s="46">
        <v>132943</v>
      </c>
      <c r="E10" s="47">
        <v>135000</v>
      </c>
      <c r="F10" t="s">
        <v>15</v>
      </c>
      <c r="G10" t="s">
        <v>15</v>
      </c>
      <c r="I10" s="44"/>
    </row>
    <row r="11" spans="3:12" x14ac:dyDescent="0.3">
      <c r="C11" s="45" t="s">
        <v>10</v>
      </c>
      <c r="D11" s="46">
        <v>225900</v>
      </c>
      <c r="E11" s="47">
        <v>154600</v>
      </c>
      <c r="I11" s="44"/>
    </row>
    <row r="12" spans="3:12" x14ac:dyDescent="0.3">
      <c r="C12" s="45" t="s">
        <v>9</v>
      </c>
      <c r="D12" s="46">
        <v>19450</v>
      </c>
      <c r="E12" s="47">
        <v>5300</v>
      </c>
      <c r="I12" s="44"/>
    </row>
    <row r="13" spans="3:12" ht="15.6" x14ac:dyDescent="0.3">
      <c r="C13" s="45" t="s">
        <v>27</v>
      </c>
      <c r="D13" s="46">
        <v>138795</v>
      </c>
      <c r="E13" s="47">
        <v>129530</v>
      </c>
      <c r="H13" s="44"/>
      <c r="I13" s="44"/>
      <c r="L13" s="48"/>
    </row>
    <row r="14" spans="3:12" x14ac:dyDescent="0.3">
      <c r="C14" s="45" t="s">
        <v>13</v>
      </c>
      <c r="D14" s="46">
        <v>76798</v>
      </c>
      <c r="E14" s="47">
        <v>35683</v>
      </c>
    </row>
    <row r="15" spans="3:12" x14ac:dyDescent="0.3">
      <c r="C15" s="45" t="s">
        <v>14</v>
      </c>
      <c r="D15" s="46">
        <v>412197</v>
      </c>
      <c r="E15" s="47">
        <v>726671</v>
      </c>
    </row>
    <row r="16" spans="3:12" x14ac:dyDescent="0.3">
      <c r="C16" s="45" t="s">
        <v>12</v>
      </c>
      <c r="D16" s="46">
        <v>2761068</v>
      </c>
      <c r="E16" s="47">
        <v>823499</v>
      </c>
    </row>
    <row r="17" spans="3:6" x14ac:dyDescent="0.3">
      <c r="D17" s="49"/>
      <c r="E17" s="49"/>
    </row>
    <row r="18" spans="3:6" x14ac:dyDescent="0.3">
      <c r="C18" s="44"/>
    </row>
    <row r="20" spans="3:6" x14ac:dyDescent="0.3">
      <c r="E20" t="s">
        <v>15</v>
      </c>
    </row>
    <row r="21" spans="3:6" x14ac:dyDescent="0.3">
      <c r="D21" s="44"/>
      <c r="E21" s="50"/>
    </row>
    <row r="22" spans="3:6" x14ac:dyDescent="0.3">
      <c r="D22" s="44"/>
      <c r="E22" s="50"/>
      <c r="F22" t="s">
        <v>15</v>
      </c>
    </row>
    <row r="23" spans="3:6" x14ac:dyDescent="0.3">
      <c r="D23" s="44"/>
      <c r="E23" s="50"/>
    </row>
    <row r="24" spans="3:6" x14ac:dyDescent="0.3">
      <c r="D24" s="44"/>
      <c r="E24" s="50"/>
    </row>
    <row r="25" spans="3:6" x14ac:dyDescent="0.3">
      <c r="D25" s="44"/>
      <c r="E25" s="50"/>
    </row>
    <row r="26" spans="3:6" x14ac:dyDescent="0.3">
      <c r="C26" t="s">
        <v>33</v>
      </c>
      <c r="D26" s="44"/>
      <c r="E26" s="50"/>
    </row>
    <row r="27" spans="3:6" x14ac:dyDescent="0.3">
      <c r="D27" s="44"/>
      <c r="E27" s="50"/>
    </row>
    <row r="28" spans="3:6" x14ac:dyDescent="0.3">
      <c r="D28" t="s">
        <v>31</v>
      </c>
      <c r="E28" t="s">
        <v>32</v>
      </c>
    </row>
    <row r="29" spans="3:6" x14ac:dyDescent="0.3">
      <c r="C29" s="45" t="s">
        <v>11</v>
      </c>
      <c r="D29" s="51">
        <v>343</v>
      </c>
      <c r="E29" s="47">
        <v>1338</v>
      </c>
    </row>
    <row r="30" spans="3:6" x14ac:dyDescent="0.3">
      <c r="C30" s="45" t="s">
        <v>8</v>
      </c>
      <c r="D30" s="51">
        <v>379.70000000000005</v>
      </c>
      <c r="E30" s="47">
        <v>531.9</v>
      </c>
    </row>
    <row r="31" spans="3:6" x14ac:dyDescent="0.3">
      <c r="C31" s="45" t="s">
        <v>10</v>
      </c>
      <c r="D31" s="51">
        <v>901</v>
      </c>
      <c r="E31" s="47">
        <v>541</v>
      </c>
    </row>
    <row r="32" spans="3:6" x14ac:dyDescent="0.3">
      <c r="C32" s="45" t="s">
        <v>9</v>
      </c>
      <c r="D32" s="51">
        <v>77</v>
      </c>
      <c r="E32" s="47">
        <v>23</v>
      </c>
    </row>
    <row r="33" spans="3:12" x14ac:dyDescent="0.3">
      <c r="C33" s="45" t="s">
        <v>27</v>
      </c>
      <c r="D33" s="51">
        <v>455.5</v>
      </c>
      <c r="E33" s="47">
        <v>592.37</v>
      </c>
      <c r="G33" t="s">
        <v>15</v>
      </c>
    </row>
    <row r="34" spans="3:12" x14ac:dyDescent="0.3">
      <c r="C34" s="45" t="s">
        <v>13</v>
      </c>
      <c r="D34" s="51">
        <v>305</v>
      </c>
      <c r="E34" s="47">
        <v>142</v>
      </c>
    </row>
    <row r="35" spans="3:12" x14ac:dyDescent="0.3">
      <c r="C35" s="45" t="s">
        <v>14</v>
      </c>
      <c r="D35" s="51">
        <v>1602.7800000000002</v>
      </c>
      <c r="E35" s="47">
        <v>2845.26</v>
      </c>
    </row>
    <row r="36" spans="3:12" x14ac:dyDescent="0.3">
      <c r="C36" s="45" t="s">
        <v>12</v>
      </c>
      <c r="D36" s="51">
        <v>11373.35</v>
      </c>
      <c r="E36" s="47">
        <v>3760.73</v>
      </c>
      <c r="H36" t="s">
        <v>15</v>
      </c>
    </row>
    <row r="37" spans="3:12" x14ac:dyDescent="0.3">
      <c r="D37" s="44"/>
      <c r="E37" s="44"/>
      <c r="H37" t="s">
        <v>15</v>
      </c>
      <c r="K37" t="s">
        <v>15</v>
      </c>
    </row>
    <row r="39" spans="3:12" x14ac:dyDescent="0.3">
      <c r="D39" s="44"/>
      <c r="E39" s="50"/>
      <c r="G39" s="44"/>
    </row>
    <row r="40" spans="3:12" x14ac:dyDescent="0.3">
      <c r="D40" s="44"/>
      <c r="E40" s="50"/>
      <c r="G40" s="44"/>
      <c r="I40" t="s">
        <v>15</v>
      </c>
    </row>
    <row r="41" spans="3:12" ht="15.6" x14ac:dyDescent="0.3">
      <c r="D41" s="44"/>
      <c r="E41" s="52"/>
      <c r="F41" s="53"/>
      <c r="G41" s="17"/>
      <c r="H41" s="53"/>
      <c r="I41" s="17"/>
      <c r="J41" s="53"/>
      <c r="L41" s="49"/>
    </row>
    <row r="42" spans="3:12" ht="15.6" x14ac:dyDescent="0.3">
      <c r="D42" s="44"/>
      <c r="E42" s="17"/>
      <c r="F42" s="53"/>
      <c r="G42" s="52"/>
      <c r="H42" s="53"/>
      <c r="I42" s="52"/>
      <c r="J42" s="53"/>
      <c r="L42" s="49"/>
    </row>
    <row r="43" spans="3:12" ht="15.6" x14ac:dyDescent="0.3">
      <c r="D43" s="44"/>
      <c r="E43" s="52"/>
      <c r="F43" s="53"/>
      <c r="G43" s="17"/>
      <c r="H43" s="53"/>
      <c r="I43" s="17"/>
      <c r="J43" s="53"/>
      <c r="L43" s="49"/>
    </row>
    <row r="44" spans="3:12" ht="15.6" x14ac:dyDescent="0.3">
      <c r="D44" s="44"/>
      <c r="E44" s="52"/>
      <c r="F44" s="53"/>
      <c r="G44" s="52"/>
      <c r="H44" s="53"/>
      <c r="I44" s="52"/>
      <c r="J44" s="53"/>
      <c r="L44" s="49"/>
    </row>
    <row r="45" spans="3:12" ht="15.6" x14ac:dyDescent="0.3">
      <c r="D45" s="44"/>
      <c r="E45" s="17"/>
      <c r="F45" s="53"/>
      <c r="G45" s="17"/>
      <c r="H45" s="53"/>
      <c r="I45" s="17"/>
      <c r="J45" s="53"/>
      <c r="L45" s="49"/>
    </row>
    <row r="49" spans="3:12" ht="15.6" x14ac:dyDescent="0.3">
      <c r="C49" t="s">
        <v>35</v>
      </c>
      <c r="D49" s="44"/>
      <c r="E49" s="50"/>
      <c r="F49" s="53"/>
      <c r="G49" s="52"/>
      <c r="H49" s="53"/>
      <c r="I49" s="52"/>
      <c r="J49" s="53"/>
      <c r="L49" s="49"/>
    </row>
    <row r="50" spans="3:12" ht="15.6" x14ac:dyDescent="0.3">
      <c r="D50" s="44"/>
      <c r="E50" s="50"/>
      <c r="F50" s="53"/>
      <c r="G50" s="17"/>
      <c r="H50" s="53"/>
      <c r="I50" s="17"/>
      <c r="J50" s="53"/>
      <c r="L50" s="49"/>
    </row>
    <row r="51" spans="3:12" x14ac:dyDescent="0.3">
      <c r="D51" t="s">
        <v>31</v>
      </c>
      <c r="E51" t="s">
        <v>32</v>
      </c>
    </row>
    <row r="52" spans="3:12" x14ac:dyDescent="0.3">
      <c r="C52" s="45" t="s">
        <v>11</v>
      </c>
      <c r="D52" s="54">
        <v>9453</v>
      </c>
      <c r="E52" s="45">
        <v>1340</v>
      </c>
    </row>
    <row r="53" spans="3:12" x14ac:dyDescent="0.3">
      <c r="C53" s="45" t="s">
        <v>8</v>
      </c>
      <c r="D53" s="54">
        <v>10801</v>
      </c>
      <c r="E53" s="45">
        <v>1042</v>
      </c>
    </row>
    <row r="54" spans="3:12" x14ac:dyDescent="0.3">
      <c r="C54" s="45" t="s">
        <v>10</v>
      </c>
      <c r="D54" s="54">
        <v>2205</v>
      </c>
      <c r="E54" s="45">
        <v>0</v>
      </c>
    </row>
    <row r="55" spans="3:12" x14ac:dyDescent="0.3">
      <c r="C55" s="45" t="s">
        <v>9</v>
      </c>
      <c r="D55" s="54">
        <v>2876</v>
      </c>
      <c r="E55" s="45">
        <v>518</v>
      </c>
    </row>
    <row r="56" spans="3:12" x14ac:dyDescent="0.3">
      <c r="C56" s="45" t="s">
        <v>27</v>
      </c>
      <c r="D56" s="54">
        <v>1195</v>
      </c>
      <c r="E56" s="45">
        <v>1542</v>
      </c>
    </row>
    <row r="57" spans="3:12" x14ac:dyDescent="0.3">
      <c r="C57" s="45" t="s">
        <v>13</v>
      </c>
      <c r="D57" s="54">
        <v>2521</v>
      </c>
      <c r="E57" s="45">
        <v>911</v>
      </c>
    </row>
    <row r="58" spans="3:12" x14ac:dyDescent="0.3">
      <c r="C58" s="45" t="s">
        <v>14</v>
      </c>
      <c r="D58" s="54">
        <v>3786</v>
      </c>
      <c r="E58" s="45">
        <v>70</v>
      </c>
    </row>
    <row r="59" spans="3:12" x14ac:dyDescent="0.3">
      <c r="C59" s="45" t="s">
        <v>12</v>
      </c>
      <c r="D59" s="55">
        <v>2999</v>
      </c>
      <c r="E59" s="56">
        <v>0</v>
      </c>
    </row>
    <row r="60" spans="3:12" x14ac:dyDescent="0.3">
      <c r="D60" s="50"/>
      <c r="E60" s="49"/>
    </row>
    <row r="61" spans="3:12" x14ac:dyDescent="0.3">
      <c r="D61" s="50"/>
      <c r="E61" s="20"/>
      <c r="F61" s="20"/>
      <c r="G61" s="20"/>
    </row>
    <row r="62" spans="3:12" x14ac:dyDescent="0.3">
      <c r="D62" s="50"/>
      <c r="E62" s="20"/>
      <c r="F62" s="20"/>
      <c r="G62" s="57"/>
    </row>
    <row r="63" spans="3:12" x14ac:dyDescent="0.3">
      <c r="D63" s="50"/>
      <c r="E63" s="20"/>
      <c r="F63" s="20"/>
      <c r="G63" s="20"/>
    </row>
    <row r="64" spans="3:12" x14ac:dyDescent="0.3">
      <c r="D64" s="50"/>
      <c r="E64" s="20"/>
      <c r="F64" s="20"/>
      <c r="G64" s="20"/>
      <c r="K64" t="s">
        <v>15</v>
      </c>
    </row>
    <row r="65" spans="3:7" x14ac:dyDescent="0.3">
      <c r="D65" s="50"/>
      <c r="E65" s="20"/>
      <c r="F65" s="20"/>
      <c r="G65" s="20"/>
    </row>
    <row r="66" spans="3:7" x14ac:dyDescent="0.3">
      <c r="D66" s="50"/>
      <c r="E66" s="20"/>
      <c r="F66" s="20"/>
      <c r="G66" s="20"/>
    </row>
    <row r="67" spans="3:7" x14ac:dyDescent="0.3">
      <c r="D67" s="50"/>
      <c r="E67" s="20"/>
      <c r="F67" s="20"/>
      <c r="G67" s="20"/>
    </row>
    <row r="68" spans="3:7" x14ac:dyDescent="0.3">
      <c r="E68" s="20"/>
      <c r="F68" s="20"/>
      <c r="G68" s="20"/>
    </row>
    <row r="71" spans="3:7" x14ac:dyDescent="0.3">
      <c r="C71" t="s">
        <v>36</v>
      </c>
      <c r="D71" s="44"/>
      <c r="E71" s="50"/>
    </row>
    <row r="72" spans="3:7" x14ac:dyDescent="0.3">
      <c r="D72" s="44"/>
      <c r="E72" s="50"/>
    </row>
    <row r="73" spans="3:7" x14ac:dyDescent="0.3">
      <c r="D73" t="s">
        <v>31</v>
      </c>
      <c r="E73" t="s">
        <v>32</v>
      </c>
    </row>
    <row r="74" spans="3:7" x14ac:dyDescent="0.3">
      <c r="C74" s="45" t="s">
        <v>11</v>
      </c>
      <c r="D74" s="58">
        <v>1131</v>
      </c>
      <c r="E74" s="45">
        <v>2105</v>
      </c>
    </row>
    <row r="75" spans="3:7" x14ac:dyDescent="0.3">
      <c r="C75" s="45" t="s">
        <v>8</v>
      </c>
      <c r="D75" s="58">
        <v>31</v>
      </c>
      <c r="E75" s="45">
        <v>926</v>
      </c>
    </row>
    <row r="76" spans="3:7" x14ac:dyDescent="0.3">
      <c r="C76" s="45" t="s">
        <v>10</v>
      </c>
      <c r="D76" s="58">
        <v>2010</v>
      </c>
      <c r="E76" s="45">
        <v>571</v>
      </c>
    </row>
    <row r="77" spans="3:7" x14ac:dyDescent="0.3">
      <c r="C77" s="45" t="s">
        <v>9</v>
      </c>
      <c r="D77" s="58">
        <v>60</v>
      </c>
      <c r="E77" s="45">
        <v>180</v>
      </c>
    </row>
    <row r="78" spans="3:7" x14ac:dyDescent="0.3">
      <c r="C78" s="45" t="s">
        <v>27</v>
      </c>
      <c r="D78" s="58">
        <v>535</v>
      </c>
      <c r="E78" s="45">
        <v>2155</v>
      </c>
    </row>
    <row r="79" spans="3:7" x14ac:dyDescent="0.3">
      <c r="C79" s="45" t="s">
        <v>13</v>
      </c>
      <c r="D79" s="59">
        <v>0</v>
      </c>
      <c r="E79" s="45">
        <v>0</v>
      </c>
    </row>
    <row r="80" spans="3:7" x14ac:dyDescent="0.3">
      <c r="C80" s="45" t="s">
        <v>14</v>
      </c>
      <c r="D80" s="59">
        <v>0</v>
      </c>
      <c r="E80" s="45">
        <v>0</v>
      </c>
    </row>
    <row r="81" spans="3:10" x14ac:dyDescent="0.3">
      <c r="C81" s="45" t="s">
        <v>12</v>
      </c>
      <c r="D81" s="59">
        <v>0</v>
      </c>
      <c r="E81" s="45">
        <v>0</v>
      </c>
    </row>
    <row r="84" spans="3:10" x14ac:dyDescent="0.3">
      <c r="E84" s="20"/>
      <c r="F84" s="20"/>
      <c r="G84" s="20"/>
      <c r="I84" t="s">
        <v>15</v>
      </c>
    </row>
    <row r="85" spans="3:10" x14ac:dyDescent="0.3">
      <c r="E85" s="20"/>
      <c r="F85" s="20"/>
      <c r="G85" s="20"/>
    </row>
    <row r="86" spans="3:10" x14ac:dyDescent="0.3">
      <c r="E86" s="20"/>
      <c r="F86" s="20"/>
      <c r="G86" s="20"/>
    </row>
    <row r="87" spans="3:10" x14ac:dyDescent="0.3">
      <c r="E87" s="20"/>
      <c r="F87" s="20"/>
      <c r="G87" s="20"/>
      <c r="J87" t="s">
        <v>15</v>
      </c>
    </row>
    <row r="88" spans="3:10" x14ac:dyDescent="0.3">
      <c r="E88" s="20"/>
      <c r="F88" s="20"/>
      <c r="G88" s="20"/>
    </row>
    <row r="89" spans="3:10" x14ac:dyDescent="0.3">
      <c r="E89" s="20"/>
      <c r="F89" s="20"/>
      <c r="G89" s="20"/>
    </row>
    <row r="90" spans="3:10" x14ac:dyDescent="0.3">
      <c r="E90" s="20"/>
      <c r="F90" s="20"/>
      <c r="G90" s="20"/>
    </row>
    <row r="92" spans="3:10" ht="15.6" x14ac:dyDescent="0.3">
      <c r="C92" s="14" t="s">
        <v>26</v>
      </c>
      <c r="D92" s="14"/>
    </row>
    <row r="93" spans="3:10" ht="15.6" x14ac:dyDescent="0.3">
      <c r="C93" s="15" t="s">
        <v>30</v>
      </c>
      <c r="D93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PRODUCCIÓN</vt:lpstr>
      <vt:lpstr>MIP</vt:lpstr>
      <vt:lpstr>POSCOSECHA</vt:lpstr>
      <vt:lpstr>EXTENSIÓN</vt:lpstr>
      <vt:lpstr>CAPACITACIÓN</vt:lpstr>
      <vt:lpstr>M&amp;C</vt:lpstr>
      <vt:lpstr>DES. RURAL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Ernesto Zabala Alcantara</cp:lastModifiedBy>
  <cp:lastPrinted>2023-12-20T15:04:54Z</cp:lastPrinted>
  <dcterms:created xsi:type="dcterms:W3CDTF">2021-10-29T17:44:32Z</dcterms:created>
  <dcterms:modified xsi:type="dcterms:W3CDTF">2023-12-20T15:04:58Z</dcterms:modified>
</cp:coreProperties>
</file>