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3\Nueva carpeta\"/>
    </mc:Choice>
  </mc:AlternateContent>
  <xr:revisionPtr revIDLastSave="0" documentId="13_ncr:1_{0C696B86-6900-4F20-9088-6E0B05BAE31B}" xr6:coauthVersionLast="47" xr6:coauthVersionMax="47" xr10:uidLastSave="{00000000-0000-0000-0000-000000000000}"/>
  <bookViews>
    <workbookView xWindow="-108" yWindow="-108" windowWidth="23256" windowHeight="12456" xr2:uid="{153FA581-7C91-40CE-9A19-09904ED713C4}"/>
  </bookViews>
  <sheets>
    <sheet name="PRODUCCIÓN" sheetId="1" r:id="rId1"/>
    <sheet name="MIP" sheetId="2" r:id="rId2"/>
    <sheet name="POSCOSECHA" sheetId="4" r:id="rId3"/>
    <sheet name="EXTENSIÓN" sheetId="5" r:id="rId4"/>
    <sheet name="CAPACITACIÓN" sheetId="6" r:id="rId5"/>
    <sheet name="M&amp;C" sheetId="7" r:id="rId6"/>
    <sheet name="GRAFICOS" sheetId="3" state="hidden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7" l="1"/>
  <c r="E39" i="7"/>
  <c r="E38" i="7"/>
  <c r="E37" i="7"/>
  <c r="E36" i="7"/>
  <c r="E35" i="7"/>
  <c r="E34" i="7"/>
  <c r="E33" i="7"/>
  <c r="E32" i="7"/>
  <c r="E31" i="7"/>
  <c r="J61" i="4" l="1"/>
  <c r="I61" i="4"/>
  <c r="N61" i="4" s="1"/>
  <c r="G61" i="4"/>
  <c r="F61" i="4"/>
  <c r="D61" i="4"/>
  <c r="C61" i="4"/>
  <c r="E61" i="4" s="1"/>
  <c r="N60" i="4"/>
  <c r="E60" i="4"/>
  <c r="N59" i="4"/>
  <c r="E59" i="4"/>
  <c r="N58" i="4"/>
  <c r="E58" i="4"/>
  <c r="N57" i="4"/>
  <c r="E57" i="4"/>
  <c r="N56" i="4"/>
  <c r="E56" i="4"/>
  <c r="N55" i="4"/>
  <c r="E55" i="4"/>
  <c r="N54" i="4"/>
  <c r="E54" i="4"/>
  <c r="N53" i="4"/>
  <c r="E53" i="4"/>
  <c r="N52" i="4"/>
  <c r="E52" i="4"/>
  <c r="N51" i="4"/>
  <c r="E51" i="4"/>
  <c r="G46" i="4"/>
  <c r="H19" i="4"/>
  <c r="G19" i="4"/>
  <c r="F19" i="4"/>
  <c r="E19" i="4"/>
  <c r="D19" i="4"/>
  <c r="I18" i="4"/>
  <c r="I17" i="4"/>
  <c r="I16" i="4"/>
  <c r="I15" i="4"/>
  <c r="I14" i="4"/>
  <c r="I13" i="4"/>
  <c r="I12" i="4"/>
  <c r="I11" i="4"/>
  <c r="I19" i="4" l="1"/>
  <c r="H61" i="4"/>
  <c r="L30" i="2"/>
  <c r="K30" i="2"/>
  <c r="J30" i="2"/>
  <c r="I30" i="2"/>
  <c r="F18" i="1" l="1"/>
  <c r="J18" i="1" l="1"/>
  <c r="H18" i="1"/>
  <c r="E18" i="1"/>
  <c r="D18" i="1"/>
  <c r="E30" i="2"/>
  <c r="G10" i="1"/>
  <c r="G11" i="1"/>
  <c r="K14" i="1" l="1"/>
  <c r="G15" i="1" l="1"/>
  <c r="G14" i="1"/>
  <c r="G13" i="1"/>
  <c r="G12" i="1"/>
  <c r="G17" i="1"/>
  <c r="G16" i="1"/>
  <c r="K16" i="1" s="1"/>
  <c r="K15" i="1" l="1"/>
  <c r="I18" i="1"/>
  <c r="M23" i="2"/>
  <c r="D30" i="2" l="1"/>
  <c r="C30" i="2"/>
  <c r="M29" i="2"/>
  <c r="G29" i="2"/>
  <c r="M28" i="2"/>
  <c r="G28" i="2"/>
  <c r="M27" i="2"/>
  <c r="G27" i="2"/>
  <c r="M26" i="2"/>
  <c r="G26" i="2"/>
  <c r="M25" i="2"/>
  <c r="G25" i="2"/>
  <c r="M24" i="2"/>
  <c r="G24" i="2"/>
  <c r="G23" i="2"/>
  <c r="M22" i="2"/>
  <c r="G22" i="2"/>
  <c r="G17" i="2"/>
  <c r="F17" i="2"/>
  <c r="E17" i="2"/>
  <c r="D17" i="2"/>
  <c r="C17" i="2"/>
  <c r="M16" i="2"/>
  <c r="H16" i="2"/>
  <c r="M15" i="2"/>
  <c r="H15" i="2"/>
  <c r="H14" i="2"/>
  <c r="H13" i="2"/>
  <c r="H12" i="2"/>
  <c r="H11" i="2"/>
  <c r="H10" i="2"/>
  <c r="H9" i="2"/>
  <c r="I17" i="2" l="1"/>
  <c r="M10" i="2"/>
  <c r="M9" i="2"/>
  <c r="M12" i="2"/>
  <c r="H17" i="2"/>
  <c r="M30" i="2"/>
  <c r="G30" i="2"/>
  <c r="J17" i="2" l="1"/>
  <c r="M13" i="2"/>
  <c r="M11" i="2"/>
  <c r="C18" i="1" l="1"/>
  <c r="K17" i="1"/>
  <c r="K13" i="1"/>
  <c r="K12" i="1"/>
  <c r="K11" i="1"/>
  <c r="K10" i="1"/>
  <c r="L17" i="2" l="1"/>
  <c r="K17" i="2"/>
  <c r="M14" i="2"/>
  <c r="M17" i="2" s="1"/>
  <c r="K18" i="1"/>
  <c r="G18" i="1" l="1"/>
</calcChain>
</file>

<file path=xl/sharedStrings.xml><?xml version="1.0" encoding="utf-8"?>
<sst xmlns="http://schemas.openxmlformats.org/spreadsheetml/2006/main" count="449" uniqueCount="178">
  <si>
    <t>BENEFICIARIOS</t>
  </si>
  <si>
    <t>REGIONALES</t>
  </si>
  <si>
    <t>PLANTAS SEMBRADAS</t>
  </si>
  <si>
    <t>TAREAS FOMENTADAS</t>
  </si>
  <si>
    <t>H</t>
  </si>
  <si>
    <t>M</t>
  </si>
  <si>
    <t>TOTALES</t>
  </si>
  <si>
    <t>TAREAS RENOVADAS</t>
  </si>
  <si>
    <t>NORCENTRAL</t>
  </si>
  <si>
    <t>NORDESTE</t>
  </si>
  <si>
    <t>NOROESTE</t>
  </si>
  <si>
    <t>NORTE</t>
  </si>
  <si>
    <t>SUR</t>
  </si>
  <si>
    <t>SURESTE</t>
  </si>
  <si>
    <t>SUROESTE</t>
  </si>
  <si>
    <t xml:space="preserve"> </t>
  </si>
  <si>
    <t>TRAMPEO DE BROCA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</si>
  <si>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</si>
  <si>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</si>
  <si>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</si>
  <si>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</si>
  <si>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</si>
  <si>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</si>
  <si>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</si>
  <si>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</si>
  <si>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 xml:space="preserve">Ing. Toribio Contreras R. </t>
  </si>
  <si>
    <t>CENTRAL</t>
  </si>
  <si>
    <t>INFORME DIRECCION TECNICA</t>
  </si>
  <si>
    <t>Septiembre, 2022.</t>
  </si>
  <si>
    <t>Trimestre abr/jun</t>
  </si>
  <si>
    <t>Trimestre jul/sep</t>
  </si>
  <si>
    <t xml:space="preserve">Tareas de Café Sembradas </t>
  </si>
  <si>
    <t>Plantas  de Café Sembradas</t>
  </si>
  <si>
    <t xml:space="preserve">Tareas intervenidas con instalacion de trampas para control de broca </t>
  </si>
  <si>
    <t xml:space="preserve">Tareas con Productos Quimicos para control de Enfermedades </t>
  </si>
  <si>
    <t xml:space="preserve"> SIEMBRAS DE PLANTAS DE CAFÉ EN FOMENTO Y RENOVACIÓN DE CAFETALES</t>
  </si>
  <si>
    <t>SEPTIEMBRE, 2023.</t>
  </si>
  <si>
    <t>DIRECCIÓN TÉCNICA</t>
  </si>
  <si>
    <t>DIVISIÓN COSECHA Y POSTCOSECHA DL CAFÉ</t>
  </si>
  <si>
    <t xml:space="preserve">INFORME DE ACTIVIDADES REALIZADAS CORRESPONIENTES AL MES DE SEPTIEMBRE 2023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</si>
  <si>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</si>
  <si>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</si>
  <si>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</si>
  <si>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</si>
  <si>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 xml:space="preserve">CENTRAL </t>
  </si>
  <si>
    <t xml:space="preserve">         BENEFICIARIOS CON LA ADQUISICIÓN Y REPARACIÓN DE MÁQUINARIAS Y ESTRUCTURAS UTILIZADAS EN PROCESOS POSTCOSECHA DE CAFÉ </t>
  </si>
  <si>
    <t>DIRECCIÓN REGIONAL</t>
  </si>
  <si>
    <t>NOMBRE</t>
  </si>
  <si>
    <t>CEDULA</t>
  </si>
  <si>
    <t>DIRECCION</t>
  </si>
  <si>
    <t>MAQUINARIA</t>
  </si>
  <si>
    <t>CANT.</t>
  </si>
  <si>
    <t>NUEVA</t>
  </si>
  <si>
    <t xml:space="preserve">    REPARACIÓN</t>
  </si>
  <si>
    <t>Finca La Cumbre (INDOCAFE)</t>
  </si>
  <si>
    <t>La Cumbre, Ofec. Santiago</t>
  </si>
  <si>
    <t>Desp. # 6</t>
  </si>
  <si>
    <t>X</t>
  </si>
  <si>
    <t>Francisco Hernandez</t>
  </si>
  <si>
    <t>Jamamu, Ofec La Sierra</t>
  </si>
  <si>
    <t>Desp. # 4</t>
  </si>
  <si>
    <t xml:space="preserve">           X</t>
  </si>
  <si>
    <t>Virgilio Moran</t>
  </si>
  <si>
    <t>Las Lagunas, Ofec La Sierra</t>
  </si>
  <si>
    <t>Ruben Espinal</t>
  </si>
  <si>
    <t>Danilo Mendoza</t>
  </si>
  <si>
    <t>La Leonor, Ofec Stgo. Rguez.</t>
  </si>
  <si>
    <t>Silvio Medina Florian</t>
  </si>
  <si>
    <t>012-0074995-8</t>
  </si>
  <si>
    <t>Gran Plena, Ofec Neyba</t>
  </si>
  <si>
    <t>Nilda Medina</t>
  </si>
  <si>
    <t>108-0001979-5</t>
  </si>
  <si>
    <t>Fondo Negro, Ofec Neyba</t>
  </si>
  <si>
    <t>Felipe Zarzuela</t>
  </si>
  <si>
    <t>022-0008725-8</t>
  </si>
  <si>
    <t>Francisco Silfa</t>
  </si>
  <si>
    <t>022-0024251-5</t>
  </si>
  <si>
    <t>Pedro Feliz</t>
  </si>
  <si>
    <t>113-0003286-6</t>
  </si>
  <si>
    <t>Gregorio Vásquez</t>
  </si>
  <si>
    <t>022-0009347-0</t>
  </si>
  <si>
    <t>Botaito, Ofec Neyba</t>
  </si>
  <si>
    <t>Desp. # 2</t>
  </si>
  <si>
    <t>Emilio Díaz Mora</t>
  </si>
  <si>
    <t>022-0008354-7</t>
  </si>
  <si>
    <t>Cañada de la Vaca, Ofec Neyba</t>
  </si>
  <si>
    <t>Bernardo Montero</t>
  </si>
  <si>
    <t>022-0009080-7</t>
  </si>
  <si>
    <t>Mercedes González Novas</t>
  </si>
  <si>
    <t>022-0008473-5</t>
  </si>
  <si>
    <t>El Escondido, Ofec Neyba</t>
  </si>
  <si>
    <t>Franciana Novas</t>
  </si>
  <si>
    <t>022-0016150-9</t>
  </si>
  <si>
    <t>Miguel Cuevas</t>
  </si>
  <si>
    <t>076-0002635-0</t>
  </si>
  <si>
    <t>Melano Vásquez M</t>
  </si>
  <si>
    <t>022-0008691-2</t>
  </si>
  <si>
    <t>Felipe Reyes</t>
  </si>
  <si>
    <t>022-0009294-4</t>
  </si>
  <si>
    <t>Aurelina Delgado</t>
  </si>
  <si>
    <t>109-0008083-5</t>
  </si>
  <si>
    <t>Los Frios, Ofec San Juan</t>
  </si>
  <si>
    <t>Gabriel Brioso</t>
  </si>
  <si>
    <t>109-0003230-0</t>
  </si>
  <si>
    <t>Rafael Heredia</t>
  </si>
  <si>
    <t>014-0000986-4</t>
  </si>
  <si>
    <t>Derrumbadero Batista, Ofec El Cercado</t>
  </si>
  <si>
    <t>TOTAL</t>
  </si>
  <si>
    <t>PRONÓSTICO Y REPORTE DE COSECHA 2023-2024</t>
  </si>
  <si>
    <t>DIRECCIONES REGIONALES</t>
  </si>
  <si>
    <t>TOTAL AREA EN PRODUCCIÓN (TAS.)</t>
  </si>
  <si>
    <t>PRODUCCIÓN ESPERADA EN QQS. ORO (PRONÓSTICO)</t>
  </si>
  <si>
    <t>CAFÉ COSECHADO  (QQs.)</t>
  </si>
  <si>
    <t>PLANTACIÓN VIEJA</t>
  </si>
  <si>
    <t>PLANTACIÓN NUEVA</t>
  </si>
  <si>
    <t>AGOST.</t>
  </si>
  <si>
    <t>SEPT.</t>
  </si>
  <si>
    <t>OCT.</t>
  </si>
  <si>
    <t>NOV.</t>
  </si>
  <si>
    <t>DIC.</t>
  </si>
  <si>
    <r>
      <t xml:space="preserve">NORDESTE </t>
    </r>
    <r>
      <rPr>
        <b/>
        <sz val="11"/>
        <color theme="5" tint="-0.249977111117893"/>
        <rFont val="Calibri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</si>
  <si>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Calibri"/>
        <family val="2"/>
        <scheme val="minor"/>
      </rPr>
      <t xml:space="preserve"> (ROBUSTA)</t>
    </r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</si>
  <si>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</si>
  <si>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</si>
  <si>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</si>
  <si>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</si>
  <si>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</si>
  <si>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</si>
  <si>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</si>
  <si>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</si>
  <si>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</si>
  <si>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</si>
  <si>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DIVISIÓN DE EXTENSIÓN</t>
  </si>
  <si>
    <t>Mes: SEPTIEMBRE 2023</t>
  </si>
  <si>
    <t>RESUMEN MESUAL DE LAS ACTIVIDADES DE EXTENSIÓN</t>
  </si>
  <si>
    <t>DIRECCION TECNICA.</t>
  </si>
  <si>
    <t>RESUMEN ACTIVIDADES MANEJO INTERADO DE PLAGAS</t>
  </si>
  <si>
    <t>CURSOS</t>
  </si>
  <si>
    <t>TALLERES</t>
  </si>
  <si>
    <t>CHARLAS</t>
  </si>
  <si>
    <t>DIVISION DE VERIFICACION</t>
  </si>
  <si>
    <t>ACTIVIDADES REALIZADAS 2023</t>
  </si>
  <si>
    <t>No.</t>
  </si>
  <si>
    <t>DETALLE</t>
  </si>
  <si>
    <t>SEP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</si>
  <si>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</si>
  <si>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</si>
  <si>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</si>
  <si>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</si>
  <si>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</si>
  <si>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</si>
  <si>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</si>
  <si>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</si>
  <si>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</si>
  <si>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</si>
  <si>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</si>
  <si>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</si>
  <si>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</si>
  <si>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</si>
  <si>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</si>
  <si>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SEPTIEMBRE - 23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</si>
  <si>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</si>
  <si>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</si>
  <si>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</si>
  <si>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</si>
  <si>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</si>
  <si>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</si>
  <si>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</si>
  <si>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</si>
  <si>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</si>
  <si>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</si>
  <si>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</si>
  <si>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</si>
  <si>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</si>
  <si>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 xml:space="preserve">Nota: </t>
  </si>
  <si>
    <t>El pronóstico de cosecha no está terminado</t>
  </si>
  <si>
    <t>Actividades de Capacitación</t>
  </si>
  <si>
    <t>INSTITUTO DOMINICANO DEL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</si>
</sst>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164" fontId="4" fillId="0" borderId="0" xfId="1" applyNumberFormat="1" applyFont="1" applyFill="1" applyBorder="1" applyAlignment="1">
      <alignment horizontal="right"/>
    </xf>
    <xf numFmtId="3" fontId="0" fillId="0" borderId="0" xfId="0" applyNumberFormat="1"/>
    <xf numFmtId="164" fontId="0" fillId="0" borderId="0" xfId="1" applyNumberFormat="1" applyFont="1" applyBorder="1"/>
    <xf numFmtId="164" fontId="0" fillId="0" borderId="1" xfId="0" applyNumberFormat="1" applyBorder="1"/>
    <xf numFmtId="3" fontId="4" fillId="0" borderId="0" xfId="0" applyNumberFormat="1" applyFont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3" fontId="5" fillId="0" borderId="0" xfId="0" applyNumberFormat="1" applyFont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/>
    <xf numFmtId="0" fontId="6" fillId="0" borderId="0" xfId="0" applyFont="1"/>
    <xf numFmtId="0" fontId="0" fillId="0" borderId="0" xfId="0" applyAlignment="1">
      <alignment horizontal="center"/>
    </xf>
  </cellXfs>
  <cellStyles count="6">
    <cellStyle name="Comma 2" xfId="5" xr:uid="{51F9AA86-4238-4739-B4DE-06686DFB9492}"/>
    <cellStyle name="Millares" xfId="1" builtinId="3"/>
    <cellStyle name="Millares 5" xfId="4" xr:uid="{F98DE2BA-D50D-46D7-9362-B91903F79557}"/>
    <cellStyle name="Normal" xfId="0" builtinId="0"/>
    <cellStyle name="Normal 2" xfId="2" xr:uid="{6B1A17FB-1EEC-4C2A-8EB9-3331B8423260}"/>
    <cellStyle name="Normal 5 2" xfId="3" xr:uid="{19DC38BE-3E23-40C5-8A80-4B989EA830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Plantas de Cafe Sembradas </a:t>
            </a:r>
          </a:p>
          <a:p>
            <a:pPr>
              <a:defRPr/>
            </a:pPr>
            <a:r>
              <a:rPr lang="es-DO" b="1"/>
              <a:t>Trimestre abril/junio vs julio/septiembre</a:t>
            </a:r>
          </a:p>
          <a:p>
            <a:pPr>
              <a:defRPr/>
            </a:pPr>
            <a:r>
              <a:rPr lang="es-DO" b="1"/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[1]SIEMBRA!$D$30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[1]SIEMBRA!$C$31:$C$38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[1]SIEMBRA!$D$31:$D$38</c:f>
              <c:numCache>
                <c:formatCode>General</c:formatCode>
                <c:ptCount val="8"/>
                <c:pt idx="0">
                  <c:v>82400</c:v>
                </c:pt>
                <c:pt idx="1">
                  <c:v>132943</c:v>
                </c:pt>
                <c:pt idx="2">
                  <c:v>225900</c:v>
                </c:pt>
                <c:pt idx="3">
                  <c:v>19450</c:v>
                </c:pt>
                <c:pt idx="4">
                  <c:v>138795</c:v>
                </c:pt>
                <c:pt idx="5">
                  <c:v>76798</c:v>
                </c:pt>
                <c:pt idx="6">
                  <c:v>412197</c:v>
                </c:pt>
                <c:pt idx="7">
                  <c:v>2761068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A-4EC9-AB77-CB5F9E2BF135}"/>
            </c:ext>
          </c:extLst>
        </c:ser>
        <c:ser>
          <c:idx val="1"/>
          <c:order val="1"/>
          <c:tx>
            <c:strRef>
              <c:f>[1]SIEMBRA!$E$30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[1]SIEMBRA!$C$31:$C$38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[1]SIEMBRA!$E$31:$E$38</c:f>
              <c:numCache>
                <c:formatCode>General</c:formatCode>
                <c:ptCount val="8"/>
                <c:pt idx="0">
                  <c:v>332990</c:v>
                </c:pt>
                <c:pt idx="1">
                  <c:v>135000</c:v>
                </c:pt>
                <c:pt idx="2">
                  <c:v>154600</c:v>
                </c:pt>
                <c:pt idx="3">
                  <c:v>5300</c:v>
                </c:pt>
                <c:pt idx="4">
                  <c:v>129530</c:v>
                </c:pt>
                <c:pt idx="5">
                  <c:v>35683</c:v>
                </c:pt>
                <c:pt idx="6">
                  <c:v>726671</c:v>
                </c:pt>
                <c:pt idx="7">
                  <c:v>823499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5A-4EC9-AB77-CB5F9E2BF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492575"/>
        <c:axId val="1768492991"/>
      </c:barChart>
      <c:catAx>
        <c:axId val="176849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8492991"/>
        <c:crosses val="autoZero"/>
        <c:auto val="1"/>
        <c:lblAlgn val="ctr"/>
        <c:lblOffset val="100"/>
        <c:noMultiLvlLbl val="0"/>
      </c:catAx>
      <c:valAx>
        <c:axId val="1768492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849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Tareas de Cafe Sembradas</a:t>
            </a:r>
          </a:p>
          <a:p>
            <a:pPr>
              <a:defRPr/>
            </a:pPr>
            <a:r>
              <a:rPr lang="es-DO" sz="1200" b="1" i="0" baseline="0">
                <a:effectLst/>
              </a:rPr>
              <a:t>Trimestre abril/junio vs julio/septiembre</a:t>
            </a:r>
            <a:endParaRPr lang="en-PR" sz="1200" b="1">
              <a:effectLst/>
            </a:endParaRPr>
          </a:p>
          <a:p>
            <a:pPr>
              <a:defRPr/>
            </a:pPr>
            <a:r>
              <a:rPr lang="es-DO" sz="1200" b="1" i="0" baseline="0">
                <a:effectLst/>
              </a:rPr>
              <a:t>2022</a:t>
            </a:r>
            <a:endParaRPr lang="en-PR" sz="1200" b="1">
              <a:effectLst/>
            </a:endParaRPr>
          </a:p>
          <a:p>
            <a:pPr>
              <a:defRPr/>
            </a:pPr>
            <a:endParaRPr lang="es-DO"/>
          </a:p>
        </c:rich>
      </c:tx>
      <c:layout>
        <c:manualLayout>
          <c:xMode val="edge"/>
          <c:yMode val="edge"/>
          <c:x val="0.18847222222222221"/>
          <c:y val="4.64252553389043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[1]SIEMBRA!$D$50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[1]SIEMBRA!$C$51:$C$58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[1]SIEMBRA!$D$51:$D$58</c:f>
              <c:numCache>
                <c:formatCode>General</c:formatCode>
                <c:ptCount val="8"/>
                <c:pt idx="0">
                  <c:v>343</c:v>
                </c:pt>
                <c:pt idx="1">
                  <c:v>379.70000000000005</c:v>
                </c:pt>
                <c:pt idx="2">
                  <c:v>901</c:v>
                </c:pt>
                <c:pt idx="3">
                  <c:v>77</c:v>
                </c:pt>
                <c:pt idx="4">
                  <c:v>455.5</c:v>
                </c:pt>
                <c:pt idx="5">
                  <c:v>305</c:v>
                </c:pt>
                <c:pt idx="6">
                  <c:v>1602.7800000000002</c:v>
                </c:pt>
                <c:pt idx="7">
                  <c:v>11373.35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2-4EC7-AC0B-3C81E05FA8D4}"/>
            </c:ext>
          </c:extLst>
        </c:ser>
        <c:ser>
          <c:idx val="1"/>
          <c:order val="1"/>
          <c:tx>
            <c:strRef>
              <c:f>[1]SIEMBRA!$E$50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[1]SIEMBRA!$C$51:$C$58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[1]SIEMBRA!$E$51:$E$58</c:f>
              <c:numCache>
                <c:formatCode>General</c:formatCode>
                <c:ptCount val="8"/>
                <c:pt idx="0">
                  <c:v>1338</c:v>
                </c:pt>
                <c:pt idx="1">
                  <c:v>531.9</c:v>
                </c:pt>
                <c:pt idx="2">
                  <c:v>541</c:v>
                </c:pt>
                <c:pt idx="3">
                  <c:v>23</c:v>
                </c:pt>
                <c:pt idx="4">
                  <c:v>592.37</c:v>
                </c:pt>
                <c:pt idx="5">
                  <c:v>142</c:v>
                </c:pt>
                <c:pt idx="6">
                  <c:v>2845.26</c:v>
                </c:pt>
                <c:pt idx="7">
                  <c:v>3760.73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2-4EC7-AC0B-3C81E05FA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485071"/>
        <c:axId val="2011489231"/>
      </c:barChart>
      <c:catAx>
        <c:axId val="201148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11489231"/>
        <c:crosses val="autoZero"/>
        <c:auto val="1"/>
        <c:lblAlgn val="ctr"/>
        <c:lblOffset val="100"/>
        <c:noMultiLvlLbl val="0"/>
      </c:catAx>
      <c:valAx>
        <c:axId val="201148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11485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latin typeface="+mj-lt"/>
                <a:cs typeface="Arial" panose="020B0604020202020204" pitchFamily="34" charset="0"/>
              </a:rPr>
              <a:t>Tareas Trampeadas para Control de Broca.</a:t>
            </a:r>
          </a:p>
          <a:p>
            <a:pPr>
              <a:defRPr/>
            </a:pPr>
            <a:r>
              <a:rPr lang="es-DO" sz="1200" b="1" i="0" baseline="0">
                <a:effectLst/>
                <a:latin typeface="+mj-lt"/>
                <a:cs typeface="Arial" panose="020B0604020202020204" pitchFamily="34" charset="0"/>
              </a:rPr>
              <a:t>Trimestre abril/junio vs julio/septiembre</a:t>
            </a:r>
            <a:endParaRPr lang="en-PR" sz="1200" b="1">
              <a:effectLst/>
              <a:latin typeface="+mj-lt"/>
              <a:cs typeface="Arial" panose="020B0604020202020204" pitchFamily="34" charset="0"/>
            </a:endParaRPr>
          </a:p>
          <a:p>
            <a:pPr>
              <a:defRPr/>
            </a:pPr>
            <a:r>
              <a:rPr lang="es-DO" sz="1200" b="1" i="0" baseline="0">
                <a:effectLst/>
                <a:latin typeface="+mj-lt"/>
                <a:cs typeface="Arial" panose="020B0604020202020204" pitchFamily="34" charset="0"/>
              </a:rPr>
              <a:t>2022</a:t>
            </a:r>
            <a:endParaRPr lang="en-PR" sz="1200" b="1">
              <a:effectLst/>
              <a:latin typeface="+mj-lt"/>
              <a:cs typeface="Arial" panose="020B0604020202020204" pitchFamily="34" charset="0"/>
            </a:endParaRPr>
          </a:p>
          <a:p>
            <a:pPr>
              <a:defRPr/>
            </a:pP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[1]SIEMBRA!$D$71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[1]SIEMBRA!$C$72:$C$79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[1]SIEMBRA!$D$72:$D$79</c:f>
              <c:numCache>
                <c:formatCode>General</c:formatCode>
                <c:ptCount val="8"/>
                <c:pt idx="0">
                  <c:v>9453</c:v>
                </c:pt>
                <c:pt idx="1">
                  <c:v>10801</c:v>
                </c:pt>
                <c:pt idx="2">
                  <c:v>2205</c:v>
                </c:pt>
                <c:pt idx="3">
                  <c:v>2876</c:v>
                </c:pt>
                <c:pt idx="4">
                  <c:v>1195</c:v>
                </c:pt>
                <c:pt idx="5">
                  <c:v>2521</c:v>
                </c:pt>
                <c:pt idx="6">
                  <c:v>3786</c:v>
                </c:pt>
                <c:pt idx="7">
                  <c:v>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E-440C-8C4E-DF11F45D10CD}"/>
            </c:ext>
          </c:extLst>
        </c:ser>
        <c:ser>
          <c:idx val="1"/>
          <c:order val="1"/>
          <c:tx>
            <c:strRef>
              <c:f>[1]SIEMBRA!$E$71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[1]SIEMBRA!$C$72:$C$79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[1]SIEMBRA!$E$72:$E$79</c:f>
              <c:numCache>
                <c:formatCode>General</c:formatCode>
                <c:ptCount val="8"/>
                <c:pt idx="0">
                  <c:v>1340</c:v>
                </c:pt>
                <c:pt idx="1">
                  <c:v>1042</c:v>
                </c:pt>
                <c:pt idx="2">
                  <c:v>0</c:v>
                </c:pt>
                <c:pt idx="3">
                  <c:v>518</c:v>
                </c:pt>
                <c:pt idx="4">
                  <c:v>1542</c:v>
                </c:pt>
                <c:pt idx="5">
                  <c:v>911</c:v>
                </c:pt>
                <c:pt idx="6">
                  <c:v>70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E-440C-8C4E-DF11F45D1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3107039"/>
        <c:axId val="2063108703"/>
      </c:barChart>
      <c:catAx>
        <c:axId val="2063107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3108703"/>
        <c:crosses val="autoZero"/>
        <c:auto val="1"/>
        <c:lblAlgn val="ctr"/>
        <c:lblOffset val="100"/>
        <c:noMultiLvlLbl val="0"/>
      </c:catAx>
      <c:valAx>
        <c:axId val="20631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3107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Tareas con Productos Quimicos para Control</a:t>
            </a:r>
            <a:r>
              <a:rPr lang="es-DO" baseline="0"/>
              <a:t> </a:t>
            </a:r>
          </a:p>
          <a:p>
            <a:pPr>
              <a:defRPr/>
            </a:pPr>
            <a:r>
              <a:rPr lang="es-DO" baseline="0"/>
              <a:t>de Enfermedades.</a:t>
            </a:r>
          </a:p>
          <a:p>
            <a:pPr>
              <a:defRPr/>
            </a:pPr>
            <a:r>
              <a:rPr lang="es-DO" sz="1200" b="0" i="0" baseline="0">
                <a:effectLst/>
              </a:rPr>
              <a:t>Trimestre abril/junio vs julio/septiembre</a:t>
            </a:r>
            <a:endParaRPr lang="en-PR" sz="1200" b="0">
              <a:effectLst/>
            </a:endParaRPr>
          </a:p>
          <a:p>
            <a:pPr>
              <a:defRPr/>
            </a:pPr>
            <a:r>
              <a:rPr lang="es-DO" sz="1200" b="0" i="0" baseline="0">
                <a:effectLst/>
              </a:rPr>
              <a:t>2022</a:t>
            </a:r>
            <a:endParaRPr lang="en-PR" sz="1200" b="0">
              <a:effectLst/>
            </a:endParaRPr>
          </a:p>
          <a:p>
            <a:pPr>
              <a:defRPr/>
            </a:pPr>
            <a:endParaRPr lang="es-DO"/>
          </a:p>
        </c:rich>
      </c:tx>
      <c:layout>
        <c:manualLayout>
          <c:xMode val="edge"/>
          <c:yMode val="edge"/>
          <c:x val="0.1411248906386701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[1]SIEMBRA!$D$93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[1]SIEMBRA!$C$94:$C$101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[1]SIEMBRA!$D$94:$D$101</c:f>
              <c:numCache>
                <c:formatCode>General</c:formatCode>
                <c:ptCount val="8"/>
                <c:pt idx="0">
                  <c:v>1131</c:v>
                </c:pt>
                <c:pt idx="1">
                  <c:v>31</c:v>
                </c:pt>
                <c:pt idx="2">
                  <c:v>2010</c:v>
                </c:pt>
                <c:pt idx="3">
                  <c:v>60</c:v>
                </c:pt>
                <c:pt idx="4">
                  <c:v>535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A-42A0-830A-83CC7874DDA7}"/>
            </c:ext>
          </c:extLst>
        </c:ser>
        <c:ser>
          <c:idx val="1"/>
          <c:order val="1"/>
          <c:tx>
            <c:strRef>
              <c:f>[1]SIEMBRA!$E$93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[1]SIEMBRA!$C$94:$C$101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[1]SIEMBRA!$E$94:$E$101</c:f>
              <c:numCache>
                <c:formatCode>General</c:formatCode>
                <c:ptCount val="8"/>
                <c:pt idx="0">
                  <c:v>2105</c:v>
                </c:pt>
                <c:pt idx="1">
                  <c:v>926</c:v>
                </c:pt>
                <c:pt idx="2">
                  <c:v>571</c:v>
                </c:pt>
                <c:pt idx="3">
                  <c:v>180</c:v>
                </c:pt>
                <c:pt idx="4">
                  <c:v>2155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A-42A0-830A-83CC7874D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6114911"/>
        <c:axId val="2106112831"/>
      </c:barChart>
      <c:catAx>
        <c:axId val="210611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06112831"/>
        <c:crosses val="autoZero"/>
        <c:auto val="1"/>
        <c:lblAlgn val="ctr"/>
        <c:lblOffset val="100"/>
        <c:noMultiLvlLbl val="0"/>
      </c:catAx>
      <c:valAx>
        <c:axId val="21061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0611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548640</xdr:colOff>
      <xdr:row>6</xdr:row>
      <xdr:rowOff>144780</xdr:rowOff>
    </xdr:from>
    <xdr:to>
      <xdr:col>10</xdr:col>
      <xdr:colOff>632460</xdr:colOff>
      <xdr:row>21</xdr:row>
      <xdr:rowOff>129540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CB5FDE-EC16-4771-839C-6CB32C426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</xdr:colOff>
      <xdr:row>27</xdr:row>
      <xdr:rowOff>160020</xdr:rowOff>
    </xdr:from>
    <xdr:to>
      <xdr:col>11</xdr:col>
      <xdr:colOff>106680</xdr:colOff>
      <xdr:row>42</xdr:row>
      <xdr:rowOff>121920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B34C0F-C4C1-4126-AE26-756E6FB17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48</xdr:row>
      <xdr:rowOff>160020</xdr:rowOff>
    </xdr:from>
    <xdr:to>
      <xdr:col>11</xdr:col>
      <xdr:colOff>83820</xdr:colOff>
      <xdr:row>63</xdr:row>
      <xdr:rowOff>129540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9B79389-2B1C-434C-8261-602C4D6D5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71</xdr:row>
      <xdr:rowOff>15240</xdr:rowOff>
    </xdr:from>
    <xdr:to>
      <xdr:col>11</xdr:col>
      <xdr:colOff>83820</xdr:colOff>
      <xdr:row>86</xdr:row>
      <xdr:rowOff>15240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7BC39A5-0B64-45B0-B855-B3A9A29CE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cont\Desktop\INFORMES%20Y%20DOCUMENTO2022\INFORMES%20DIRECCION%20TECNICA\RESUMEN%20ABRIL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P"/>
      <sheetName val="SIEMBRA"/>
    </sheetNames>
    <sheetDataSet>
      <sheetData sheetId="0"/>
      <sheetData sheetId="1">
        <row r="30">
          <cell r="D30" t="str">
            <v>Trimestre abr/jun</v>
          </cell>
          <cell r="E30" t="str">
            <v>Trimestre jul/sep</v>
          </cell>
        </row>
        <row r="31">
          <cell r="C31" t="str">
            <v>NORTE</v>
          </cell>
          <cell r="D31">
            <v>82400</v>
          </cell>
          <cell r="E31">
            <v>332990</v>
          </cell>
        </row>
        <row r="32">
          <cell r="C32" t="str">
            <v>NORCENTRAL</v>
          </cell>
          <cell r="D32">
            <v>132943</v>
          </cell>
          <cell r="E32">
            <v>135000</v>
          </cell>
        </row>
        <row r="33">
          <cell r="C33" t="str">
            <v>NOROESTE</v>
          </cell>
          <cell r="D33">
            <v>225900</v>
          </cell>
          <cell r="E33">
            <v>154600</v>
          </cell>
        </row>
        <row r="34">
          <cell r="C34" t="str">
            <v>NORDESTE</v>
          </cell>
          <cell r="D34">
            <v>19450</v>
          </cell>
          <cell r="E34">
            <v>5300</v>
          </cell>
        </row>
        <row r="35">
          <cell r="C35" t="str">
            <v>CENTRAL</v>
          </cell>
          <cell r="D35">
            <v>138795</v>
          </cell>
          <cell r="E35">
            <v>129530</v>
          </cell>
        </row>
        <row r="36">
          <cell r="C36" t="str">
            <v>SURESTE</v>
          </cell>
          <cell r="D36">
            <v>76798</v>
          </cell>
          <cell r="E36">
            <v>35683</v>
          </cell>
        </row>
        <row r="37">
          <cell r="C37" t="str">
            <v>SUROESTE</v>
          </cell>
          <cell r="D37">
            <v>412197</v>
          </cell>
          <cell r="E37">
            <v>726671</v>
          </cell>
        </row>
        <row r="38">
          <cell r="C38" t="str">
            <v>SUR</v>
          </cell>
          <cell r="D38">
            <v>2761068</v>
          </cell>
          <cell r="E38">
            <v>823499</v>
          </cell>
        </row>
        <row r="50">
          <cell r="D50" t="str">
            <v>Trimestre abr/jun</v>
          </cell>
          <cell r="E50" t="str">
            <v>Trimestre jul/sep</v>
          </cell>
        </row>
        <row r="51">
          <cell r="C51" t="str">
            <v>NORTE</v>
          </cell>
          <cell r="D51">
            <v>343</v>
          </cell>
          <cell r="E51">
            <v>1338</v>
          </cell>
        </row>
        <row r="52">
          <cell r="C52" t="str">
            <v>NORCENTRAL</v>
          </cell>
          <cell r="D52">
            <v>379.70000000000005</v>
          </cell>
          <cell r="E52">
            <v>531.9</v>
          </cell>
        </row>
        <row r="53">
          <cell r="C53" t="str">
            <v>NOROESTE</v>
          </cell>
          <cell r="D53">
            <v>901</v>
          </cell>
          <cell r="E53">
            <v>541</v>
          </cell>
        </row>
        <row r="54">
          <cell r="C54" t="str">
            <v>NORDESTE</v>
          </cell>
          <cell r="D54">
            <v>77</v>
          </cell>
          <cell r="E54">
            <v>23</v>
          </cell>
        </row>
        <row r="55">
          <cell r="C55" t="str">
            <v>CENTRAL</v>
          </cell>
          <cell r="D55">
            <v>455.5</v>
          </cell>
          <cell r="E55">
            <v>592.37</v>
          </cell>
        </row>
        <row r="56">
          <cell r="C56" t="str">
            <v>SURESTE</v>
          </cell>
          <cell r="D56">
            <v>305</v>
          </cell>
          <cell r="E56">
            <v>142</v>
          </cell>
        </row>
        <row r="57">
          <cell r="C57" t="str">
            <v>SUROESTE</v>
          </cell>
          <cell r="D57">
            <v>1602.7800000000002</v>
          </cell>
          <cell r="E57">
            <v>2845.26</v>
          </cell>
        </row>
        <row r="58">
          <cell r="C58" t="str">
            <v>SUR</v>
          </cell>
          <cell r="D58">
            <v>11373.35</v>
          </cell>
          <cell r="E58">
            <v>3760.73</v>
          </cell>
        </row>
        <row r="71">
          <cell r="D71" t="str">
            <v>Trimestre abr/jun</v>
          </cell>
          <cell r="E71" t="str">
            <v>Trimestre jul/sep</v>
          </cell>
        </row>
        <row r="72">
          <cell r="C72" t="str">
            <v>NORTE</v>
          </cell>
          <cell r="D72">
            <v>9453</v>
          </cell>
          <cell r="E72">
            <v>1340</v>
          </cell>
        </row>
        <row r="73">
          <cell r="C73" t="str">
            <v>NORCENTRAL</v>
          </cell>
          <cell r="D73">
            <v>10801</v>
          </cell>
          <cell r="E73">
            <v>1042</v>
          </cell>
        </row>
        <row r="74">
          <cell r="C74" t="str">
            <v>NOROESTE</v>
          </cell>
          <cell r="D74">
            <v>2205</v>
          </cell>
          <cell r="E74">
            <v>0</v>
          </cell>
        </row>
        <row r="75">
          <cell r="C75" t="str">
            <v>NORDESTE</v>
          </cell>
          <cell r="D75">
            <v>2876</v>
          </cell>
          <cell r="E75">
            <v>518</v>
          </cell>
        </row>
        <row r="76">
          <cell r="C76" t="str">
            <v>CENTRAL</v>
          </cell>
          <cell r="D76">
            <v>1195</v>
          </cell>
          <cell r="E76">
            <v>1542</v>
          </cell>
        </row>
        <row r="77">
          <cell r="C77" t="str">
            <v>SURESTE</v>
          </cell>
          <cell r="D77">
            <v>2521</v>
          </cell>
          <cell r="E77">
            <v>911</v>
          </cell>
        </row>
        <row r="78">
          <cell r="C78" t="str">
            <v>SUROESTE</v>
          </cell>
          <cell r="D78">
            <v>3786</v>
          </cell>
          <cell r="E78">
            <v>70</v>
          </cell>
        </row>
        <row r="79">
          <cell r="C79" t="str">
            <v>SUR</v>
          </cell>
          <cell r="D79">
            <v>2999</v>
          </cell>
          <cell r="E79">
            <v>0</v>
          </cell>
        </row>
        <row r="93">
          <cell r="D93" t="str">
            <v>Trimestre abr/jun</v>
          </cell>
          <cell r="E93" t="str">
            <v>Trimestre jul/sep</v>
          </cell>
        </row>
        <row r="94">
          <cell r="C94" t="str">
            <v>NORTE</v>
          </cell>
          <cell r="D94">
            <v>1131</v>
          </cell>
          <cell r="E94">
            <v>2105</v>
          </cell>
        </row>
        <row r="95">
          <cell r="C95" t="str">
            <v>NORCENTRAL</v>
          </cell>
          <cell r="D95">
            <v>31</v>
          </cell>
          <cell r="E95">
            <v>926</v>
          </cell>
        </row>
        <row r="96">
          <cell r="C96" t="str">
            <v>NOROESTE</v>
          </cell>
          <cell r="D96">
            <v>2010</v>
          </cell>
          <cell r="E96">
            <v>571</v>
          </cell>
        </row>
        <row r="97">
          <cell r="C97" t="str">
            <v>NORDESTE</v>
          </cell>
          <cell r="D97">
            <v>60</v>
          </cell>
          <cell r="E97">
            <v>180</v>
          </cell>
        </row>
        <row r="98">
          <cell r="C98" t="str">
            <v>CENTRAL</v>
          </cell>
          <cell r="D98">
            <v>535</v>
          </cell>
          <cell r="E98">
            <v>2155</v>
          </cell>
        </row>
        <row r="99">
          <cell r="C99" t="str">
            <v>SURESTE</v>
          </cell>
          <cell r="D99">
            <v>0</v>
          </cell>
          <cell r="E99">
            <v>0</v>
          </cell>
        </row>
        <row r="100">
          <cell r="C100" t="str">
            <v>SUROESTE</v>
          </cell>
          <cell r="D100">
            <v>0</v>
          </cell>
          <cell r="E100">
            <v>0</v>
          </cell>
        </row>
        <row r="101">
          <cell r="C101" t="str">
            <v>SUR</v>
          </cell>
          <cell r="D101">
            <v>0</v>
          </cell>
          <cell r="E1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F9472-F100-4275-8DDA-F4CAAEC9E9E7}">
  <dimension ref="B3:N22"/>
  <sheetViews>
    <sheetView tabSelected="1" workbookViewId="0">
      <selection activeCell="B3" sqref="B3:K3"/>
    </sheetView>
  </sheetViews>
  <sheetFormatPr baseColWidth="10" defaultRowHeight="14.4" x14ac:dyDescent="0.3"/>
  <cols>
    <col min="2" max="3" width="15.21875" customWidth="1"/>
    <col min="4" max="4" width="16" customWidth="1"/>
    <col min="8" max="8" width="15.21875" customWidth="1"/>
  </cols>
  <sheetData>
    <row r="3" spans="2:14" x14ac:dyDescent="0.3">
      <c r="B3" s="25" t="s">
        <v>177</v>
      </c>
      <c r="C3" s="25"/>
      <c r="D3" s="25"/>
      <c r="E3" s="25"/>
      <c r="F3" s="25"/>
      <c r="G3" s="25"/>
      <c r="H3" s="25"/>
      <c r="I3" s="25"/>
      <c r="J3" s="25"/>
      <c r="K3" s="25"/>
    </row>
    <row r="4" spans="2:14" x14ac:dyDescent="0.3">
      <c r="B4" t="s">
        <v>27</v>
      </c>
    </row>
    <row r="5" spans="2:14" x14ac:dyDescent="0.3">
      <c r="B5" t="s">
        <v>35</v>
      </c>
    </row>
    <row r="6" spans="2:14" x14ac:dyDescent="0.3">
      <c r="B6" t="s">
        <v>36</v>
      </c>
    </row>
    <row r="8" spans="2:14" x14ac:dyDescent="0.3">
      <c r="D8" t="s">
        <v>0</v>
      </c>
      <c r="H8" t="s">
        <v>0</v>
      </c>
    </row>
    <row r="9" spans="2:14" x14ac:dyDescent="0.3">
      <c r="B9" t="s">
        <v>1</v>
      </c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I9" t="s">
        <v>4</v>
      </c>
      <c r="J9" t="s">
        <v>5</v>
      </c>
      <c r="K9" t="s">
        <v>6</v>
      </c>
    </row>
    <row r="10" spans="2:14" x14ac:dyDescent="0.3">
      <c r="B10" t="s">
        <v>11</v>
      </c>
      <c r="C10">
        <v>75107</v>
      </c>
      <c r="D10">
        <v>86</v>
      </c>
      <c r="E10">
        <v>8</v>
      </c>
      <c r="F10">
        <v>1</v>
      </c>
      <c r="G10">
        <f t="shared" ref="G10:G15" si="0">SUM(E10:F10)</f>
        <v>9</v>
      </c>
      <c r="H10">
        <v>208</v>
      </c>
      <c r="I10">
        <v>12</v>
      </c>
      <c r="J10">
        <v>0</v>
      </c>
      <c r="K10">
        <f t="shared" ref="K10:K17" si="1">SUM(I10:J10)</f>
        <v>12</v>
      </c>
    </row>
    <row r="11" spans="2:14" x14ac:dyDescent="0.3">
      <c r="B11" t="s">
        <v>8</v>
      </c>
      <c r="C11">
        <v>14100</v>
      </c>
      <c r="D11">
        <v>56</v>
      </c>
      <c r="E11">
        <v>7</v>
      </c>
      <c r="F11">
        <v>0</v>
      </c>
      <c r="G11">
        <f t="shared" si="0"/>
        <v>7</v>
      </c>
      <c r="H11">
        <v>0</v>
      </c>
      <c r="I11">
        <v>0</v>
      </c>
      <c r="J11">
        <v>0</v>
      </c>
      <c r="K11">
        <f t="shared" si="1"/>
        <v>0</v>
      </c>
    </row>
    <row r="12" spans="2:14" x14ac:dyDescent="0.3">
      <c r="B12" t="s">
        <v>10</v>
      </c>
      <c r="C12">
        <v>270298</v>
      </c>
      <c r="D12">
        <v>377</v>
      </c>
      <c r="E12">
        <v>21</v>
      </c>
      <c r="F12">
        <v>1</v>
      </c>
      <c r="G12">
        <f t="shared" si="0"/>
        <v>22</v>
      </c>
      <c r="H12">
        <v>445</v>
      </c>
      <c r="I12">
        <v>35</v>
      </c>
      <c r="J12">
        <v>10</v>
      </c>
      <c r="K12">
        <f t="shared" si="1"/>
        <v>45</v>
      </c>
      <c r="N12" t="s">
        <v>15</v>
      </c>
    </row>
    <row r="13" spans="2:14" x14ac:dyDescent="0.3">
      <c r="B13" t="s">
        <v>9</v>
      </c>
      <c r="C13">
        <v>11135</v>
      </c>
      <c r="D13">
        <v>33</v>
      </c>
      <c r="E13">
        <v>6</v>
      </c>
      <c r="F13">
        <v>0</v>
      </c>
      <c r="G13">
        <f t="shared" si="0"/>
        <v>6</v>
      </c>
      <c r="H13">
        <v>10</v>
      </c>
      <c r="I13">
        <v>2</v>
      </c>
      <c r="J13">
        <v>0</v>
      </c>
      <c r="K13">
        <f t="shared" si="1"/>
        <v>2</v>
      </c>
      <c r="M13" t="s">
        <v>15</v>
      </c>
    </row>
    <row r="14" spans="2:14" x14ac:dyDescent="0.3">
      <c r="B14" t="s">
        <v>26</v>
      </c>
      <c r="C14">
        <v>157300</v>
      </c>
      <c r="D14">
        <v>128</v>
      </c>
      <c r="E14">
        <v>6</v>
      </c>
      <c r="F14">
        <v>0</v>
      </c>
      <c r="G14">
        <f t="shared" si="0"/>
        <v>6</v>
      </c>
      <c r="H14">
        <v>424</v>
      </c>
      <c r="I14">
        <v>41</v>
      </c>
      <c r="J14">
        <v>7</v>
      </c>
      <c r="K14">
        <f t="shared" si="1"/>
        <v>48</v>
      </c>
      <c r="M14" t="s">
        <v>15</v>
      </c>
    </row>
    <row r="15" spans="2:14" x14ac:dyDescent="0.3">
      <c r="B15" t="s">
        <v>13</v>
      </c>
      <c r="C15">
        <v>0</v>
      </c>
      <c r="D15">
        <v>0</v>
      </c>
      <c r="E15">
        <v>0</v>
      </c>
      <c r="F15">
        <v>0</v>
      </c>
      <c r="G15">
        <f t="shared" si="0"/>
        <v>0</v>
      </c>
      <c r="H15">
        <v>0</v>
      </c>
      <c r="I15">
        <v>0</v>
      </c>
      <c r="J15">
        <v>0</v>
      </c>
      <c r="K15">
        <f t="shared" si="1"/>
        <v>0</v>
      </c>
    </row>
    <row r="16" spans="2:14" x14ac:dyDescent="0.3">
      <c r="B16" t="s">
        <v>14</v>
      </c>
      <c r="C16">
        <v>241192</v>
      </c>
      <c r="D16">
        <v>327</v>
      </c>
      <c r="E16">
        <v>19</v>
      </c>
      <c r="F16">
        <v>2</v>
      </c>
      <c r="G16">
        <f>SUM(E16:F16)</f>
        <v>21</v>
      </c>
      <c r="H16">
        <v>681</v>
      </c>
      <c r="I16">
        <v>84</v>
      </c>
      <c r="J16">
        <v>15</v>
      </c>
      <c r="K16">
        <f t="shared" si="1"/>
        <v>99</v>
      </c>
      <c r="M16" t="s">
        <v>15</v>
      </c>
    </row>
    <row r="17" spans="2:13" x14ac:dyDescent="0.3">
      <c r="B17" t="s">
        <v>12</v>
      </c>
      <c r="C17">
        <v>0</v>
      </c>
      <c r="D17">
        <v>0</v>
      </c>
      <c r="E17">
        <v>0</v>
      </c>
      <c r="F17">
        <v>0</v>
      </c>
      <c r="G17">
        <f>SUM(E17:F17)</f>
        <v>0</v>
      </c>
      <c r="H17">
        <v>0</v>
      </c>
      <c r="I17">
        <v>0</v>
      </c>
      <c r="J17">
        <v>0</v>
      </c>
      <c r="K17">
        <f t="shared" si="1"/>
        <v>0</v>
      </c>
    </row>
    <row r="18" spans="2:13" x14ac:dyDescent="0.3">
      <c r="B18" t="s">
        <v>6</v>
      </c>
      <c r="C18">
        <f>+C10+C11+C12+C13+C14+C15+C16+C17</f>
        <v>769132</v>
      </c>
      <c r="D18">
        <f>+D10+D11+D12+D13+D14+D15+D16+D17</f>
        <v>1007</v>
      </c>
      <c r="E18">
        <f>SUM(E10:E17)</f>
        <v>67</v>
      </c>
      <c r="F18">
        <f>SUM(F10:F17)</f>
        <v>4</v>
      </c>
      <c r="G18">
        <f t="shared" ref="G18:J18" si="2">+G10+G11+G12+G13+G14+G15+G16+G17</f>
        <v>71</v>
      </c>
      <c r="H18">
        <f t="shared" si="2"/>
        <v>1768</v>
      </c>
      <c r="I18">
        <f t="shared" si="2"/>
        <v>174</v>
      </c>
      <c r="J18">
        <f t="shared" si="2"/>
        <v>32</v>
      </c>
      <c r="K18">
        <f t="shared" ref="K18" si="3">+K10+K11+K12+K13+K14+K15+K16+K17</f>
        <v>206</v>
      </c>
    </row>
    <row r="20" spans="2:13" x14ac:dyDescent="0.3">
      <c r="G20" t="s">
        <v>15</v>
      </c>
      <c r="M20" t="s">
        <v>15</v>
      </c>
    </row>
    <row r="21" spans="2:13" x14ac:dyDescent="0.3">
      <c r="G21" t="s">
        <v>15</v>
      </c>
    </row>
    <row r="22" spans="2:13" x14ac:dyDescent="0.3">
      <c r="F22" t="s">
        <v>15</v>
      </c>
    </row>
  </sheetData>
  <mergeCells count="1">
    <mergeCell ref="B3:K3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3313-2628-4598-A1D6-3BA05389CBED}">
  <dimension ref="B2:P42"/>
  <sheetViews>
    <sheetView zoomScale="98" zoomScaleNormal="98" workbookViewId="0">
      <selection activeCell="B3" sqref="B3:M37"/>
    </sheetView>
  </sheetViews>
  <sheetFormatPr baseColWidth="10" defaultRowHeight="14.4" x14ac:dyDescent="0.3"/>
  <cols>
    <col min="2" max="2" width="15" customWidth="1"/>
    <col min="3" max="3" width="16.77734375" customWidth="1"/>
    <col min="5" max="5" width="18.21875" customWidth="1"/>
    <col min="6" max="6" width="5.6640625" customWidth="1"/>
    <col min="7" max="8" width="11.5546875" customWidth="1"/>
    <col min="9" max="9" width="15.33203125" customWidth="1"/>
    <col min="10" max="10" width="11.5546875" customWidth="1"/>
    <col min="11" max="11" width="10.21875" style="1" customWidth="1"/>
    <col min="12" max="12" width="12.6640625" customWidth="1"/>
    <col min="13" max="13" width="27" customWidth="1"/>
  </cols>
  <sheetData>
    <row r="2" spans="2:16" x14ac:dyDescent="0.3">
      <c r="B2" s="25" t="s">
        <v>177</v>
      </c>
      <c r="C2" s="25"/>
      <c r="D2" s="25"/>
      <c r="E2" s="25"/>
      <c r="F2" s="25"/>
      <c r="G2" s="25"/>
      <c r="H2" s="25"/>
      <c r="I2" s="25"/>
      <c r="J2" s="25"/>
      <c r="K2" s="25"/>
    </row>
    <row r="3" spans="2:16" x14ac:dyDescent="0.3">
      <c r="B3" t="s">
        <v>135</v>
      </c>
      <c r="K3"/>
    </row>
    <row r="4" spans="2:16" x14ac:dyDescent="0.3">
      <c r="B4" t="s">
        <v>136</v>
      </c>
      <c r="K4"/>
    </row>
    <row r="5" spans="2:16" x14ac:dyDescent="0.3">
      <c r="B5" t="s">
        <v>36</v>
      </c>
      <c r="K5"/>
    </row>
    <row r="6" spans="2:16" x14ac:dyDescent="0.3">
      <c r="F6" t="s">
        <v>15</v>
      </c>
      <c r="I6" t="s">
        <v>15</v>
      </c>
      <c r="K6"/>
      <c r="O6" t="s">
        <v>15</v>
      </c>
    </row>
    <row r="7" spans="2:16" ht="33" customHeight="1" x14ac:dyDescent="0.3">
      <c r="B7" t="s">
        <v>16</v>
      </c>
      <c r="F7" t="s">
        <v>0</v>
      </c>
      <c r="I7" t="s">
        <v>17</v>
      </c>
      <c r="K7" t="s">
        <v>0</v>
      </c>
    </row>
    <row r="8" spans="2:16" x14ac:dyDescent="0.3">
      <c r="B8" t="s">
        <v>1</v>
      </c>
      <c r="C8" t="s">
        <v>18</v>
      </c>
      <c r="D8" t="s">
        <v>19</v>
      </c>
      <c r="E8" t="s">
        <v>20</v>
      </c>
      <c r="F8" t="s">
        <v>4</v>
      </c>
      <c r="G8" t="s">
        <v>5</v>
      </c>
      <c r="H8" t="s">
        <v>6</v>
      </c>
      <c r="I8" t="s">
        <v>21</v>
      </c>
      <c r="J8" t="s">
        <v>22</v>
      </c>
      <c r="K8" t="s">
        <v>4</v>
      </c>
      <c r="L8" t="s">
        <v>5</v>
      </c>
      <c r="M8" t="s">
        <v>6</v>
      </c>
    </row>
    <row r="9" spans="2:16" x14ac:dyDescent="0.3">
      <c r="B9" t="s">
        <v>11</v>
      </c>
      <c r="C9">
        <v>441</v>
      </c>
      <c r="D9">
        <v>30</v>
      </c>
      <c r="E9">
        <v>461</v>
      </c>
      <c r="F9">
        <v>29</v>
      </c>
      <c r="G9">
        <v>1</v>
      </c>
      <c r="H9">
        <f>SUM(F9:G9)</f>
        <v>30</v>
      </c>
      <c r="I9">
        <v>0</v>
      </c>
      <c r="J9">
        <v>0</v>
      </c>
      <c r="K9">
        <v>0</v>
      </c>
      <c r="L9">
        <v>0</v>
      </c>
      <c r="M9">
        <f>SUM(K9:L9)</f>
        <v>0</v>
      </c>
    </row>
    <row r="10" spans="2:16" x14ac:dyDescent="0.3">
      <c r="B10" t="s">
        <v>8</v>
      </c>
      <c r="C10">
        <v>1090</v>
      </c>
      <c r="D10">
        <v>4</v>
      </c>
      <c r="E10">
        <v>1690</v>
      </c>
      <c r="F10">
        <v>0</v>
      </c>
      <c r="G10">
        <v>0</v>
      </c>
      <c r="H10">
        <f t="shared" ref="H10:H16" si="0">SUM(F10:G10)</f>
        <v>0</v>
      </c>
      <c r="I10">
        <v>0</v>
      </c>
      <c r="J10">
        <v>0</v>
      </c>
      <c r="K10">
        <v>0</v>
      </c>
      <c r="L10">
        <v>0</v>
      </c>
      <c r="M10">
        <f t="shared" ref="M10:M16" si="1">SUM(K10:L10)</f>
        <v>0</v>
      </c>
    </row>
    <row r="11" spans="2:16" x14ac:dyDescent="0.3">
      <c r="B11" t="s">
        <v>10</v>
      </c>
      <c r="C11">
        <v>0</v>
      </c>
      <c r="D11">
        <v>0</v>
      </c>
      <c r="E11">
        <v>0</v>
      </c>
      <c r="F11">
        <v>0</v>
      </c>
      <c r="G11">
        <v>0</v>
      </c>
      <c r="H11">
        <f t="shared" si="0"/>
        <v>0</v>
      </c>
      <c r="I11">
        <v>0</v>
      </c>
      <c r="J11">
        <v>0</v>
      </c>
      <c r="K11">
        <v>0</v>
      </c>
      <c r="L11">
        <v>0</v>
      </c>
      <c r="M11">
        <f t="shared" si="1"/>
        <v>0</v>
      </c>
    </row>
    <row r="12" spans="2:16" x14ac:dyDescent="0.3">
      <c r="B12" t="s">
        <v>9</v>
      </c>
      <c r="C12">
        <v>0</v>
      </c>
      <c r="D12">
        <v>0</v>
      </c>
      <c r="E12">
        <v>0</v>
      </c>
      <c r="F12">
        <v>0</v>
      </c>
      <c r="G12">
        <v>0</v>
      </c>
      <c r="H12">
        <f t="shared" si="0"/>
        <v>0</v>
      </c>
      <c r="I12">
        <v>0</v>
      </c>
      <c r="J12">
        <v>0</v>
      </c>
      <c r="K12">
        <v>0</v>
      </c>
      <c r="L12">
        <v>0</v>
      </c>
      <c r="M12">
        <f t="shared" si="1"/>
        <v>0</v>
      </c>
      <c r="P12" t="s">
        <v>15</v>
      </c>
    </row>
    <row r="13" spans="2:16" x14ac:dyDescent="0.3">
      <c r="B13" t="s">
        <v>26</v>
      </c>
      <c r="C13">
        <v>0</v>
      </c>
      <c r="D13">
        <v>0</v>
      </c>
      <c r="E13">
        <v>0</v>
      </c>
      <c r="F13">
        <v>4</v>
      </c>
      <c r="G13">
        <v>0</v>
      </c>
      <c r="H13">
        <f t="shared" si="0"/>
        <v>4</v>
      </c>
      <c r="I13">
        <v>0</v>
      </c>
      <c r="J13">
        <v>0</v>
      </c>
      <c r="K13">
        <v>0</v>
      </c>
      <c r="L13">
        <v>0</v>
      </c>
      <c r="M13">
        <f t="shared" si="1"/>
        <v>0</v>
      </c>
      <c r="N13" t="s">
        <v>15</v>
      </c>
      <c r="O13" t="s">
        <v>15</v>
      </c>
    </row>
    <row r="14" spans="2:16" x14ac:dyDescent="0.3">
      <c r="B14" t="s">
        <v>13</v>
      </c>
      <c r="C14">
        <v>546</v>
      </c>
      <c r="D14">
        <v>29</v>
      </c>
      <c r="E14">
        <v>563</v>
      </c>
      <c r="F14">
        <v>25</v>
      </c>
      <c r="G14">
        <v>4</v>
      </c>
      <c r="H14">
        <f t="shared" si="0"/>
        <v>29</v>
      </c>
      <c r="I14">
        <v>0</v>
      </c>
      <c r="J14">
        <v>0</v>
      </c>
      <c r="K14">
        <v>0</v>
      </c>
      <c r="L14">
        <v>0</v>
      </c>
      <c r="M14">
        <f t="shared" si="1"/>
        <v>0</v>
      </c>
      <c r="O14" t="s">
        <v>15</v>
      </c>
      <c r="P14" t="s">
        <v>15</v>
      </c>
    </row>
    <row r="15" spans="2:16" x14ac:dyDescent="0.3">
      <c r="B15" t="s">
        <v>14</v>
      </c>
      <c r="C15">
        <v>10</v>
      </c>
      <c r="D15">
        <v>1</v>
      </c>
      <c r="E15">
        <v>10</v>
      </c>
      <c r="F15">
        <v>1</v>
      </c>
      <c r="G15">
        <v>0</v>
      </c>
      <c r="H15">
        <f t="shared" si="0"/>
        <v>1</v>
      </c>
      <c r="I15">
        <v>0</v>
      </c>
      <c r="J15">
        <v>0</v>
      </c>
      <c r="K15">
        <v>0</v>
      </c>
      <c r="L15">
        <v>0</v>
      </c>
      <c r="M15">
        <f t="shared" si="1"/>
        <v>0</v>
      </c>
      <c r="N15" t="s">
        <v>15</v>
      </c>
      <c r="O15" t="s">
        <v>15</v>
      </c>
    </row>
    <row r="16" spans="2:16" x14ac:dyDescent="0.3">
      <c r="B16" t="s">
        <v>12</v>
      </c>
      <c r="C16">
        <v>0</v>
      </c>
      <c r="D16">
        <v>0</v>
      </c>
      <c r="E16">
        <v>0</v>
      </c>
      <c r="F16">
        <v>0</v>
      </c>
      <c r="G16">
        <v>0</v>
      </c>
      <c r="H16">
        <f t="shared" si="0"/>
        <v>0</v>
      </c>
      <c r="I16">
        <v>0</v>
      </c>
      <c r="J16">
        <v>0</v>
      </c>
      <c r="K16">
        <v>0</v>
      </c>
      <c r="L16">
        <v>0</v>
      </c>
      <c r="M16">
        <f t="shared" si="1"/>
        <v>0</v>
      </c>
    </row>
    <row r="17" spans="2:15" x14ac:dyDescent="0.3">
      <c r="B17" t="s">
        <v>6</v>
      </c>
      <c r="C17">
        <f>+C9+C10+C11+C12+C13+C14+C15+C16</f>
        <v>2087</v>
      </c>
      <c r="D17">
        <f t="shared" ref="D17:H17" si="2">+D9+D10+D11+D12+D13+D14+D15+D16</f>
        <v>64</v>
      </c>
      <c r="E17">
        <f t="shared" si="2"/>
        <v>2724</v>
      </c>
      <c r="F17">
        <f t="shared" si="2"/>
        <v>59</v>
      </c>
      <c r="G17">
        <f t="shared" si="2"/>
        <v>5</v>
      </c>
      <c r="H17">
        <f t="shared" si="2"/>
        <v>64</v>
      </c>
      <c r="I17">
        <f>SUM(I9:I16)</f>
        <v>0</v>
      </c>
      <c r="J17">
        <f t="shared" ref="J17:M17" si="3">+J9+J10+J11+J12+J13+J14+J15+J16</f>
        <v>0</v>
      </c>
      <c r="K17">
        <f t="shared" si="3"/>
        <v>0</v>
      </c>
      <c r="L17">
        <f t="shared" si="3"/>
        <v>0</v>
      </c>
      <c r="M17">
        <f t="shared" si="3"/>
        <v>0</v>
      </c>
      <c r="O17" t="s">
        <v>15</v>
      </c>
    </row>
    <row r="18" spans="2:15" x14ac:dyDescent="0.3">
      <c r="K18"/>
    </row>
    <row r="19" spans="2:15" x14ac:dyDescent="0.3">
      <c r="K19"/>
      <c r="N19" t="s">
        <v>15</v>
      </c>
    </row>
    <row r="20" spans="2:15" x14ac:dyDescent="0.3">
      <c r="B20" t="s">
        <v>23</v>
      </c>
      <c r="E20" t="s">
        <v>0</v>
      </c>
      <c r="I20" t="s">
        <v>24</v>
      </c>
      <c r="K20" t="s">
        <v>0</v>
      </c>
    </row>
    <row r="21" spans="2:15" x14ac:dyDescent="0.3">
      <c r="B21" t="s">
        <v>1</v>
      </c>
      <c r="C21" t="s">
        <v>21</v>
      </c>
      <c r="D21" t="s">
        <v>22</v>
      </c>
      <c r="E21" t="s">
        <v>4</v>
      </c>
      <c r="F21" t="s">
        <v>5</v>
      </c>
      <c r="G21" t="s">
        <v>6</v>
      </c>
      <c r="I21" t="s">
        <v>21</v>
      </c>
      <c r="J21" t="s">
        <v>22</v>
      </c>
      <c r="K21" t="s">
        <v>4</v>
      </c>
      <c r="L21" t="s">
        <v>5</v>
      </c>
      <c r="M21" t="s">
        <v>6</v>
      </c>
      <c r="O21" t="s">
        <v>15</v>
      </c>
    </row>
    <row r="22" spans="2:15" x14ac:dyDescent="0.3">
      <c r="B22" t="s">
        <v>11</v>
      </c>
      <c r="C22">
        <v>10</v>
      </c>
      <c r="D22">
        <v>493</v>
      </c>
      <c r="E22">
        <v>10</v>
      </c>
      <c r="F22">
        <v>0</v>
      </c>
      <c r="G22">
        <f>SUM(E22:F22)</f>
        <v>10</v>
      </c>
      <c r="I22">
        <v>100</v>
      </c>
      <c r="J22">
        <v>5711</v>
      </c>
      <c r="K22">
        <v>94</v>
      </c>
      <c r="L22">
        <v>6</v>
      </c>
      <c r="M22">
        <f>SUM(K22:L22)</f>
        <v>100</v>
      </c>
      <c r="O22" s="6"/>
    </row>
    <row r="23" spans="2:15" x14ac:dyDescent="0.3">
      <c r="B23" t="s">
        <v>8</v>
      </c>
      <c r="C23">
        <v>4</v>
      </c>
      <c r="D23">
        <v>564</v>
      </c>
      <c r="E23">
        <v>4</v>
      </c>
      <c r="F23">
        <v>0</v>
      </c>
      <c r="G23">
        <f t="shared" ref="G23:G29" si="4">SUM(E23:F23)</f>
        <v>4</v>
      </c>
      <c r="I23">
        <v>155</v>
      </c>
      <c r="J23">
        <v>2890</v>
      </c>
      <c r="K23">
        <v>150</v>
      </c>
      <c r="L23">
        <v>5</v>
      </c>
      <c r="M23">
        <f>SUM(K23:L23)</f>
        <v>155</v>
      </c>
      <c r="O23" s="6" t="s">
        <v>15</v>
      </c>
    </row>
    <row r="24" spans="2:15" x14ac:dyDescent="0.3">
      <c r="B24" t="s">
        <v>10</v>
      </c>
      <c r="C24">
        <v>13</v>
      </c>
      <c r="D24">
        <v>3735</v>
      </c>
      <c r="E24">
        <v>13</v>
      </c>
      <c r="F24">
        <v>0</v>
      </c>
      <c r="G24">
        <f t="shared" si="4"/>
        <v>13</v>
      </c>
      <c r="I24">
        <v>152</v>
      </c>
      <c r="J24">
        <v>5754</v>
      </c>
      <c r="K24">
        <v>138</v>
      </c>
      <c r="L24">
        <v>15</v>
      </c>
      <c r="M24">
        <f t="shared" ref="M24:M29" si="5">SUM(K24:L24)</f>
        <v>153</v>
      </c>
      <c r="O24" t="s">
        <v>15</v>
      </c>
    </row>
    <row r="25" spans="2:15" x14ac:dyDescent="0.3">
      <c r="B25" t="s">
        <v>9</v>
      </c>
      <c r="C25">
        <v>0</v>
      </c>
      <c r="D25">
        <v>0</v>
      </c>
      <c r="E25">
        <v>0</v>
      </c>
      <c r="F25">
        <v>0</v>
      </c>
      <c r="G25">
        <f t="shared" si="4"/>
        <v>0</v>
      </c>
      <c r="I25">
        <v>44</v>
      </c>
      <c r="J25">
        <v>1188</v>
      </c>
      <c r="K25">
        <v>40</v>
      </c>
      <c r="L25">
        <v>4</v>
      </c>
      <c r="M25">
        <f t="shared" si="5"/>
        <v>44</v>
      </c>
      <c r="N25" t="s">
        <v>15</v>
      </c>
    </row>
    <row r="26" spans="2:15" x14ac:dyDescent="0.3">
      <c r="B26" t="s">
        <v>26</v>
      </c>
      <c r="C26">
        <v>3</v>
      </c>
      <c r="D26">
        <v>60</v>
      </c>
      <c r="E26">
        <v>3</v>
      </c>
      <c r="F26">
        <v>0</v>
      </c>
      <c r="G26">
        <f t="shared" si="4"/>
        <v>3</v>
      </c>
      <c r="I26">
        <v>96</v>
      </c>
      <c r="J26">
        <v>3609</v>
      </c>
      <c r="K26">
        <v>90</v>
      </c>
      <c r="L26">
        <v>11</v>
      </c>
      <c r="M26">
        <f t="shared" si="5"/>
        <v>101</v>
      </c>
      <c r="O26" t="s">
        <v>15</v>
      </c>
    </row>
    <row r="27" spans="2:15" x14ac:dyDescent="0.3">
      <c r="B27" t="s">
        <v>13</v>
      </c>
      <c r="C27">
        <v>0</v>
      </c>
      <c r="D27">
        <v>0</v>
      </c>
      <c r="E27">
        <v>0</v>
      </c>
      <c r="F27">
        <v>0</v>
      </c>
      <c r="G27">
        <f t="shared" si="4"/>
        <v>0</v>
      </c>
      <c r="I27">
        <v>103</v>
      </c>
      <c r="J27">
        <v>3590</v>
      </c>
      <c r="K27">
        <v>94</v>
      </c>
      <c r="L27">
        <v>9</v>
      </c>
      <c r="M27">
        <f t="shared" si="5"/>
        <v>103</v>
      </c>
      <c r="O27" t="s">
        <v>15</v>
      </c>
    </row>
    <row r="28" spans="2:15" x14ac:dyDescent="0.3">
      <c r="B28" t="s">
        <v>14</v>
      </c>
      <c r="C28">
        <v>0</v>
      </c>
      <c r="D28">
        <v>0</v>
      </c>
      <c r="E28">
        <v>0</v>
      </c>
      <c r="F28">
        <v>0</v>
      </c>
      <c r="G28">
        <f t="shared" si="4"/>
        <v>0</v>
      </c>
      <c r="I28">
        <v>132</v>
      </c>
      <c r="J28">
        <v>4064</v>
      </c>
      <c r="K28">
        <v>115</v>
      </c>
      <c r="L28">
        <v>17</v>
      </c>
      <c r="M28">
        <f t="shared" si="5"/>
        <v>132</v>
      </c>
      <c r="N28" t="s">
        <v>15</v>
      </c>
    </row>
    <row r="29" spans="2:15" x14ac:dyDescent="0.3">
      <c r="B29" t="s">
        <v>12</v>
      </c>
      <c r="C29">
        <v>0</v>
      </c>
      <c r="D29">
        <v>0</v>
      </c>
      <c r="E29">
        <v>0</v>
      </c>
      <c r="F29">
        <v>0</v>
      </c>
      <c r="G29">
        <f t="shared" si="4"/>
        <v>0</v>
      </c>
      <c r="I29">
        <v>156</v>
      </c>
      <c r="J29">
        <v>8920</v>
      </c>
      <c r="K29">
        <v>139</v>
      </c>
      <c r="L29">
        <v>17</v>
      </c>
      <c r="M29">
        <f t="shared" si="5"/>
        <v>156</v>
      </c>
    </row>
    <row r="30" spans="2:15" x14ac:dyDescent="0.3">
      <c r="B30" t="s">
        <v>6</v>
      </c>
      <c r="C30">
        <f t="shared" ref="C30:L30" si="6">+C22+C23+C24+C25+C26+C27+C28+C29</f>
        <v>30</v>
      </c>
      <c r="D30">
        <f t="shared" si="6"/>
        <v>4852</v>
      </c>
      <c r="E30">
        <f t="shared" si="6"/>
        <v>30</v>
      </c>
      <c r="F30">
        <v>0</v>
      </c>
      <c r="G30">
        <f t="shared" si="6"/>
        <v>30</v>
      </c>
      <c r="I30">
        <f t="shared" si="6"/>
        <v>938</v>
      </c>
      <c r="J30">
        <f t="shared" si="6"/>
        <v>35726</v>
      </c>
      <c r="K30">
        <f t="shared" si="6"/>
        <v>860</v>
      </c>
      <c r="L30">
        <f t="shared" si="6"/>
        <v>84</v>
      </c>
      <c r="M30">
        <f t="shared" ref="M30" si="7">SUM(M22:M29)</f>
        <v>944</v>
      </c>
    </row>
    <row r="31" spans="2:15" x14ac:dyDescent="0.3">
      <c r="K31"/>
    </row>
    <row r="32" spans="2:15" x14ac:dyDescent="0.3">
      <c r="E32" t="s">
        <v>15</v>
      </c>
      <c r="H32" t="s">
        <v>15</v>
      </c>
      <c r="K32"/>
    </row>
    <row r="33" spans="4:11" x14ac:dyDescent="0.3">
      <c r="D33" t="s">
        <v>15</v>
      </c>
      <c r="F33" t="s">
        <v>15</v>
      </c>
      <c r="G33" t="s">
        <v>15</v>
      </c>
      <c r="I33" t="s">
        <v>15</v>
      </c>
      <c r="K33"/>
    </row>
    <row r="34" spans="4:11" x14ac:dyDescent="0.3">
      <c r="K34"/>
    </row>
    <row r="35" spans="4:11" x14ac:dyDescent="0.3">
      <c r="K35"/>
    </row>
    <row r="36" spans="4:11" x14ac:dyDescent="0.3">
      <c r="K36"/>
    </row>
    <row r="37" spans="4:11" x14ac:dyDescent="0.3">
      <c r="K37"/>
    </row>
    <row r="38" spans="4:11" ht="15.6" x14ac:dyDescent="0.3">
      <c r="E38" s="4"/>
    </row>
    <row r="39" spans="4:11" ht="15.6" x14ac:dyDescent="0.3">
      <c r="E39" s="4"/>
    </row>
    <row r="40" spans="4:11" ht="15.6" x14ac:dyDescent="0.3">
      <c r="E40" s="4"/>
    </row>
    <row r="41" spans="4:11" ht="15.6" x14ac:dyDescent="0.3">
      <c r="E41" s="4"/>
    </row>
    <row r="42" spans="4:11" ht="15.6" x14ac:dyDescent="0.3">
      <c r="E42" s="4"/>
    </row>
  </sheetData>
  <mergeCells count="1">
    <mergeCell ref="B2:K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EC4EF-A32C-456B-BA5F-725C104DBA3C}">
  <dimension ref="A3:N62"/>
  <sheetViews>
    <sheetView workbookViewId="0">
      <selection activeCell="B5" sqref="B5:N68"/>
    </sheetView>
  </sheetViews>
  <sheetFormatPr baseColWidth="10" defaultColWidth="8.88671875" defaultRowHeight="14.4" x14ac:dyDescent="0.3"/>
  <cols>
    <col min="2" max="2" width="20.109375" customWidth="1"/>
    <col min="3" max="3" width="36.44140625" customWidth="1"/>
    <col min="4" max="4" width="16.109375" customWidth="1"/>
    <col min="5" max="5" width="37.109375" customWidth="1"/>
    <col min="6" max="6" width="13.6640625" customWidth="1"/>
    <col min="7" max="7" width="12.88671875" customWidth="1"/>
    <col min="8" max="8" width="14.21875" customWidth="1"/>
    <col min="9" max="9" width="17.44140625" customWidth="1"/>
    <col min="10" max="10" width="9.5546875" customWidth="1"/>
    <col min="14" max="14" width="11.109375" customWidth="1"/>
  </cols>
  <sheetData>
    <row r="3" spans="2:11" x14ac:dyDescent="0.3">
      <c r="B3" s="25" t="s">
        <v>177</v>
      </c>
      <c r="C3" s="25"/>
      <c r="D3" s="25"/>
      <c r="E3" s="25"/>
      <c r="F3" s="25"/>
      <c r="G3" s="25"/>
      <c r="H3" s="25"/>
      <c r="I3" s="25"/>
      <c r="J3" s="25"/>
      <c r="K3" s="25"/>
    </row>
    <row r="5" spans="2:11" x14ac:dyDescent="0.3">
      <c r="B5" t="s">
        <v>37</v>
      </c>
    </row>
    <row r="6" spans="2:11" x14ac:dyDescent="0.3">
      <c r="B6" t="s">
        <v>38</v>
      </c>
    </row>
    <row r="7" spans="2:11" x14ac:dyDescent="0.3">
      <c r="B7" t="s">
        <v>39</v>
      </c>
    </row>
    <row r="9" spans="2:11" x14ac:dyDescent="0.3">
      <c r="B9" t="s">
        <v>40</v>
      </c>
    </row>
    <row r="10" spans="2:11" x14ac:dyDescent="0.3">
      <c r="C10" t="s">
        <v>1</v>
      </c>
      <c r="D10" t="s">
        <v>41</v>
      </c>
      <c r="E10" t="s">
        <v>42</v>
      </c>
      <c r="F10" t="s">
        <v>43</v>
      </c>
      <c r="G10" t="s">
        <v>4</v>
      </c>
      <c r="H10" t="s">
        <v>5</v>
      </c>
      <c r="I10" t="s">
        <v>6</v>
      </c>
    </row>
    <row r="11" spans="2:11" x14ac:dyDescent="0.3">
      <c r="B11">
        <v>1</v>
      </c>
      <c r="C11" t="s">
        <v>44</v>
      </c>
      <c r="D11">
        <v>0</v>
      </c>
      <c r="E11">
        <v>0</v>
      </c>
      <c r="F11">
        <v>0</v>
      </c>
      <c r="G11">
        <v>0</v>
      </c>
      <c r="H11">
        <v>0</v>
      </c>
      <c r="I11">
        <f t="shared" ref="I11:I13" si="0">+G11+H11</f>
        <v>0</v>
      </c>
    </row>
    <row r="12" spans="2:11" x14ac:dyDescent="0.3">
      <c r="B12">
        <v>2</v>
      </c>
      <c r="C12" t="s">
        <v>8</v>
      </c>
      <c r="D12">
        <v>0</v>
      </c>
      <c r="E12">
        <v>0</v>
      </c>
      <c r="F12">
        <v>0</v>
      </c>
      <c r="G12">
        <v>0</v>
      </c>
      <c r="H12">
        <v>0</v>
      </c>
      <c r="I12">
        <f t="shared" si="0"/>
        <v>0</v>
      </c>
    </row>
    <row r="13" spans="2:11" x14ac:dyDescent="0.3">
      <c r="B13">
        <v>3</v>
      </c>
      <c r="C13" t="s">
        <v>9</v>
      </c>
      <c r="D13">
        <v>0</v>
      </c>
      <c r="E13">
        <v>0</v>
      </c>
      <c r="F13">
        <v>0</v>
      </c>
      <c r="G13">
        <v>0</v>
      </c>
      <c r="H13">
        <v>0</v>
      </c>
      <c r="I13">
        <f t="shared" si="0"/>
        <v>0</v>
      </c>
    </row>
    <row r="14" spans="2:11" x14ac:dyDescent="0.3">
      <c r="B14">
        <v>4</v>
      </c>
      <c r="C14" t="s">
        <v>10</v>
      </c>
      <c r="D14">
        <v>1</v>
      </c>
      <c r="E14">
        <v>0</v>
      </c>
      <c r="F14">
        <v>0</v>
      </c>
      <c r="G14">
        <v>1</v>
      </c>
      <c r="H14">
        <v>0</v>
      </c>
      <c r="I14">
        <f>+G14+H14</f>
        <v>1</v>
      </c>
    </row>
    <row r="15" spans="2:11" ht="16.2" customHeight="1" x14ac:dyDescent="0.3">
      <c r="B15">
        <v>5</v>
      </c>
      <c r="C15" t="s">
        <v>11</v>
      </c>
      <c r="D15">
        <v>5</v>
      </c>
      <c r="E15">
        <v>0</v>
      </c>
      <c r="F15">
        <v>0</v>
      </c>
      <c r="G15">
        <v>4</v>
      </c>
      <c r="H15">
        <v>0</v>
      </c>
      <c r="I15">
        <f t="shared" ref="I15:I18" si="1">+G15+H15</f>
        <v>4</v>
      </c>
    </row>
    <row r="16" spans="2:11" ht="15" customHeight="1" x14ac:dyDescent="0.3">
      <c r="B16">
        <v>6</v>
      </c>
      <c r="C16" t="s">
        <v>12</v>
      </c>
      <c r="D16">
        <v>13</v>
      </c>
      <c r="E16">
        <v>0</v>
      </c>
      <c r="F16">
        <v>0</v>
      </c>
      <c r="G16">
        <v>11</v>
      </c>
      <c r="H16">
        <v>2</v>
      </c>
      <c r="I16">
        <f t="shared" si="1"/>
        <v>13</v>
      </c>
    </row>
    <row r="17" spans="2:14" ht="15" customHeight="1" x14ac:dyDescent="0.3">
      <c r="B17">
        <v>7</v>
      </c>
      <c r="C17" t="s">
        <v>13</v>
      </c>
      <c r="D17">
        <v>0</v>
      </c>
      <c r="E17">
        <v>0</v>
      </c>
      <c r="F17">
        <v>0</v>
      </c>
      <c r="G17">
        <v>0</v>
      </c>
      <c r="H17">
        <v>0</v>
      </c>
      <c r="I17">
        <f t="shared" si="1"/>
        <v>0</v>
      </c>
    </row>
    <row r="18" spans="2:14" ht="13.2" customHeight="1" x14ac:dyDescent="0.3">
      <c r="B18">
        <v>8</v>
      </c>
      <c r="C18" t="s">
        <v>14</v>
      </c>
      <c r="D18">
        <v>3</v>
      </c>
      <c r="E18">
        <v>0</v>
      </c>
      <c r="F18">
        <v>0</v>
      </c>
      <c r="G18">
        <v>2</v>
      </c>
      <c r="H18">
        <v>1</v>
      </c>
      <c r="I18">
        <f t="shared" si="1"/>
        <v>3</v>
      </c>
    </row>
    <row r="19" spans="2:14" ht="16.2" customHeight="1" x14ac:dyDescent="0.3">
      <c r="B19" t="s">
        <v>6</v>
      </c>
      <c r="D19">
        <f>+D11+D12+D13+D14+D15+D16+D17+D18</f>
        <v>22</v>
      </c>
      <c r="E19">
        <f>SUM(E11:E18)</f>
        <v>0</v>
      </c>
      <c r="F19">
        <f>SUM(F11:F18)</f>
        <v>0</v>
      </c>
      <c r="G19">
        <f t="shared" ref="G19:I19" si="2">+G11+G12+G13+G14+G15+G16+G17+G18</f>
        <v>18</v>
      </c>
      <c r="H19">
        <f t="shared" si="2"/>
        <v>3</v>
      </c>
      <c r="I19">
        <f t="shared" si="2"/>
        <v>21</v>
      </c>
    </row>
    <row r="20" spans="2:14" ht="16.2" customHeight="1" x14ac:dyDescent="0.3"/>
    <row r="21" spans="2:14" ht="16.2" customHeight="1" x14ac:dyDescent="0.3"/>
    <row r="22" spans="2:14" ht="16.2" customHeight="1" x14ac:dyDescent="0.3">
      <c r="B22" t="s">
        <v>45</v>
      </c>
    </row>
    <row r="23" spans="2:14" ht="25.8" customHeight="1" x14ac:dyDescent="0.3">
      <c r="B23" t="s">
        <v>46</v>
      </c>
      <c r="C23" t="s">
        <v>47</v>
      </c>
      <c r="D23" t="s">
        <v>48</v>
      </c>
      <c r="E23" t="s">
        <v>49</v>
      </c>
      <c r="F23" t="s">
        <v>50</v>
      </c>
      <c r="G23" t="s">
        <v>51</v>
      </c>
      <c r="H23" t="s">
        <v>52</v>
      </c>
      <c r="I23" t="s">
        <v>53</v>
      </c>
    </row>
    <row r="24" spans="2:14" ht="16.2" customHeight="1" x14ac:dyDescent="0.3">
      <c r="B24" t="s">
        <v>11</v>
      </c>
      <c r="C24" t="s">
        <v>54</v>
      </c>
      <c r="D24">
        <v>424000573</v>
      </c>
      <c r="E24" t="s">
        <v>55</v>
      </c>
      <c r="F24" t="s">
        <v>56</v>
      </c>
      <c r="G24">
        <v>1</v>
      </c>
      <c r="I24" t="s">
        <v>57</v>
      </c>
    </row>
    <row r="25" spans="2:14" ht="16.2" customHeight="1" x14ac:dyDescent="0.3">
      <c r="C25" t="s">
        <v>58</v>
      </c>
      <c r="E25" t="s">
        <v>59</v>
      </c>
      <c r="F25" t="s">
        <v>60</v>
      </c>
      <c r="G25">
        <v>1</v>
      </c>
      <c r="H25" t="s">
        <v>61</v>
      </c>
    </row>
    <row r="26" spans="2:14" ht="16.2" customHeight="1" x14ac:dyDescent="0.3">
      <c r="C26" t="s">
        <v>62</v>
      </c>
      <c r="E26" t="s">
        <v>63</v>
      </c>
      <c r="F26" t="s">
        <v>56</v>
      </c>
      <c r="G26">
        <v>2</v>
      </c>
      <c r="I26" t="s">
        <v>57</v>
      </c>
    </row>
    <row r="27" spans="2:14" ht="16.2" customHeight="1" x14ac:dyDescent="0.3">
      <c r="C27" t="s">
        <v>64</v>
      </c>
      <c r="E27" t="s">
        <v>63</v>
      </c>
      <c r="F27" t="s">
        <v>56</v>
      </c>
      <c r="G27">
        <v>1</v>
      </c>
      <c r="I27" t="s">
        <v>57</v>
      </c>
    </row>
    <row r="28" spans="2:14" ht="16.2" customHeight="1" x14ac:dyDescent="0.3">
      <c r="B28" t="s">
        <v>26</v>
      </c>
    </row>
    <row r="29" spans="2:14" ht="16.2" customHeight="1" x14ac:dyDescent="0.3">
      <c r="B29" t="s">
        <v>10</v>
      </c>
      <c r="C29" t="s">
        <v>65</v>
      </c>
      <c r="E29" t="s">
        <v>66</v>
      </c>
      <c r="F29" t="s">
        <v>56</v>
      </c>
      <c r="G29">
        <v>1</v>
      </c>
      <c r="I29" t="s">
        <v>57</v>
      </c>
    </row>
    <row r="30" spans="2:14" ht="16.2" customHeight="1" x14ac:dyDescent="0.3">
      <c r="B30" t="s">
        <v>12</v>
      </c>
      <c r="C30" t="s">
        <v>67</v>
      </c>
      <c r="D30" t="s">
        <v>68</v>
      </c>
      <c r="E30" t="s">
        <v>69</v>
      </c>
      <c r="F30" t="s">
        <v>60</v>
      </c>
      <c r="G30">
        <v>1</v>
      </c>
      <c r="I30" t="s">
        <v>57</v>
      </c>
    </row>
    <row r="31" spans="2:14" s="23" customFormat="1" ht="16.2" customHeight="1" x14ac:dyDescent="0.3">
      <c r="B31"/>
      <c r="C31" t="s">
        <v>70</v>
      </c>
      <c r="D31" t="s">
        <v>71</v>
      </c>
      <c r="E31" t="s">
        <v>72</v>
      </c>
      <c r="F31" t="s">
        <v>60</v>
      </c>
      <c r="G31">
        <v>1</v>
      </c>
      <c r="H31"/>
      <c r="I31" t="s">
        <v>57</v>
      </c>
      <c r="J31"/>
      <c r="K31"/>
      <c r="L31"/>
      <c r="M31"/>
      <c r="N31"/>
    </row>
    <row r="32" spans="2:14" s="23" customFormat="1" ht="16.2" customHeight="1" x14ac:dyDescent="0.3">
      <c r="B32"/>
      <c r="C32" t="s">
        <v>73</v>
      </c>
      <c r="D32" t="s">
        <v>74</v>
      </c>
      <c r="E32" t="s">
        <v>69</v>
      </c>
      <c r="F32" t="s">
        <v>60</v>
      </c>
      <c r="G32">
        <v>1</v>
      </c>
      <c r="H32"/>
      <c r="I32" t="s">
        <v>57</v>
      </c>
      <c r="J32"/>
      <c r="K32"/>
      <c r="L32"/>
      <c r="M32"/>
      <c r="N32"/>
    </row>
    <row r="33" spans="2:14" s="23" customFormat="1" ht="16.2" customHeight="1" x14ac:dyDescent="0.3">
      <c r="B33"/>
      <c r="C33" t="s">
        <v>75</v>
      </c>
      <c r="D33" t="s">
        <v>76</v>
      </c>
      <c r="E33" t="s">
        <v>69</v>
      </c>
      <c r="F33" t="s">
        <v>56</v>
      </c>
      <c r="G33">
        <v>1</v>
      </c>
      <c r="H33"/>
      <c r="I33" t="s">
        <v>57</v>
      </c>
      <c r="J33"/>
      <c r="K33"/>
      <c r="L33"/>
      <c r="M33"/>
      <c r="N33"/>
    </row>
    <row r="34" spans="2:14" s="23" customFormat="1" ht="16.2" customHeight="1" x14ac:dyDescent="0.3">
      <c r="B34"/>
      <c r="C34" t="s">
        <v>77</v>
      </c>
      <c r="D34" t="s">
        <v>78</v>
      </c>
      <c r="E34" t="s">
        <v>69</v>
      </c>
      <c r="F34" t="s">
        <v>60</v>
      </c>
      <c r="G34">
        <v>1</v>
      </c>
      <c r="H34"/>
      <c r="I34" t="s">
        <v>57</v>
      </c>
      <c r="J34"/>
      <c r="K34"/>
      <c r="L34"/>
      <c r="M34"/>
      <c r="N34"/>
    </row>
    <row r="35" spans="2:14" s="23" customFormat="1" ht="16.2" customHeight="1" x14ac:dyDescent="0.3">
      <c r="B35"/>
      <c r="C35" t="s">
        <v>79</v>
      </c>
      <c r="D35" t="s">
        <v>80</v>
      </c>
      <c r="E35" t="s">
        <v>81</v>
      </c>
      <c r="F35" t="s">
        <v>82</v>
      </c>
      <c r="G35">
        <v>1</v>
      </c>
      <c r="H35"/>
      <c r="I35" t="s">
        <v>57</v>
      </c>
      <c r="J35"/>
      <c r="K35"/>
      <c r="L35"/>
      <c r="M35"/>
      <c r="N35"/>
    </row>
    <row r="36" spans="2:14" s="23" customFormat="1" ht="16.2" customHeight="1" x14ac:dyDescent="0.3">
      <c r="B36"/>
      <c r="C36" t="s">
        <v>83</v>
      </c>
      <c r="D36" t="s">
        <v>84</v>
      </c>
      <c r="E36" t="s">
        <v>85</v>
      </c>
      <c r="F36" t="s">
        <v>60</v>
      </c>
      <c r="G36">
        <v>1</v>
      </c>
      <c r="H36"/>
      <c r="I36" t="s">
        <v>57</v>
      </c>
      <c r="J36"/>
      <c r="K36"/>
      <c r="L36"/>
      <c r="M36"/>
      <c r="N36"/>
    </row>
    <row r="37" spans="2:14" s="23" customFormat="1" ht="16.2" customHeight="1" x14ac:dyDescent="0.3">
      <c r="B37"/>
      <c r="C37" t="s">
        <v>86</v>
      </c>
      <c r="D37" t="s">
        <v>87</v>
      </c>
      <c r="E37" t="s">
        <v>85</v>
      </c>
      <c r="F37" t="s">
        <v>60</v>
      </c>
      <c r="G37">
        <v>1</v>
      </c>
      <c r="H37"/>
      <c r="I37" t="s">
        <v>57</v>
      </c>
      <c r="J37"/>
      <c r="K37"/>
      <c r="L37"/>
      <c r="M37"/>
      <c r="N37"/>
    </row>
    <row r="38" spans="2:14" s="23" customFormat="1" ht="16.2" customHeight="1" x14ac:dyDescent="0.3">
      <c r="B38"/>
      <c r="C38" t="s">
        <v>88</v>
      </c>
      <c r="D38" t="s">
        <v>89</v>
      </c>
      <c r="E38" t="s">
        <v>90</v>
      </c>
      <c r="F38" t="s">
        <v>60</v>
      </c>
      <c r="G38">
        <v>1</v>
      </c>
      <c r="H38"/>
      <c r="I38" t="s">
        <v>57</v>
      </c>
      <c r="J38"/>
      <c r="K38"/>
      <c r="L38"/>
      <c r="M38"/>
      <c r="N38"/>
    </row>
    <row r="39" spans="2:14" s="23" customFormat="1" ht="16.2" customHeight="1" x14ac:dyDescent="0.3">
      <c r="B39"/>
      <c r="C39" t="s">
        <v>91</v>
      </c>
      <c r="D39" t="s">
        <v>92</v>
      </c>
      <c r="E39" t="s">
        <v>90</v>
      </c>
      <c r="F39" t="s">
        <v>82</v>
      </c>
      <c r="G39">
        <v>1</v>
      </c>
      <c r="H39"/>
      <c r="I39" t="s">
        <v>57</v>
      </c>
      <c r="J39"/>
      <c r="K39"/>
      <c r="L39"/>
      <c r="M39"/>
      <c r="N39"/>
    </row>
    <row r="40" spans="2:14" s="23" customFormat="1" ht="16.2" customHeight="1" x14ac:dyDescent="0.3">
      <c r="B40"/>
      <c r="C40" t="s">
        <v>93</v>
      </c>
      <c r="D40" t="s">
        <v>94</v>
      </c>
      <c r="E40" t="s">
        <v>85</v>
      </c>
      <c r="F40" t="s">
        <v>60</v>
      </c>
      <c r="G40">
        <v>1</v>
      </c>
      <c r="H40"/>
      <c r="I40" t="s">
        <v>57</v>
      </c>
      <c r="J40"/>
      <c r="K40"/>
      <c r="L40"/>
      <c r="M40"/>
      <c r="N40"/>
    </row>
    <row r="41" spans="2:14" s="23" customFormat="1" ht="16.2" customHeight="1" x14ac:dyDescent="0.3">
      <c r="B41"/>
      <c r="C41" t="s">
        <v>95</v>
      </c>
      <c r="D41" t="s">
        <v>96</v>
      </c>
      <c r="E41" t="s">
        <v>85</v>
      </c>
      <c r="F41" t="s">
        <v>60</v>
      </c>
      <c r="G41">
        <v>1</v>
      </c>
      <c r="H41"/>
      <c r="I41" t="s">
        <v>57</v>
      </c>
      <c r="J41"/>
      <c r="K41"/>
      <c r="L41"/>
      <c r="M41"/>
      <c r="N41"/>
    </row>
    <row r="42" spans="2:14" s="23" customFormat="1" ht="16.2" customHeight="1" x14ac:dyDescent="0.3">
      <c r="B42"/>
      <c r="C42" t="s">
        <v>97</v>
      </c>
      <c r="D42" t="s">
        <v>98</v>
      </c>
      <c r="E42" t="s">
        <v>85</v>
      </c>
      <c r="F42" t="s">
        <v>60</v>
      </c>
      <c r="G42">
        <v>1</v>
      </c>
      <c r="H42"/>
      <c r="I42" t="s">
        <v>57</v>
      </c>
      <c r="J42"/>
      <c r="K42"/>
      <c r="L42"/>
      <c r="M42"/>
      <c r="N42"/>
    </row>
    <row r="43" spans="2:14" ht="16.2" customHeight="1" x14ac:dyDescent="0.3">
      <c r="B43" t="s">
        <v>14</v>
      </c>
      <c r="C43" t="s">
        <v>99</v>
      </c>
      <c r="D43" t="s">
        <v>100</v>
      </c>
      <c r="E43" t="s">
        <v>101</v>
      </c>
      <c r="F43" t="s">
        <v>60</v>
      </c>
      <c r="G43">
        <v>1</v>
      </c>
      <c r="I43" t="s">
        <v>57</v>
      </c>
    </row>
    <row r="44" spans="2:14" ht="16.2" customHeight="1" x14ac:dyDescent="0.3">
      <c r="C44" t="s">
        <v>102</v>
      </c>
      <c r="D44" t="s">
        <v>103</v>
      </c>
      <c r="E44" t="s">
        <v>101</v>
      </c>
      <c r="F44" t="s">
        <v>60</v>
      </c>
      <c r="G44">
        <v>1</v>
      </c>
      <c r="I44" t="s">
        <v>57</v>
      </c>
    </row>
    <row r="45" spans="2:14" ht="16.2" customHeight="1" x14ac:dyDescent="0.3">
      <c r="C45" t="s">
        <v>104</v>
      </c>
      <c r="D45" t="s">
        <v>105</v>
      </c>
      <c r="E45" t="s">
        <v>106</v>
      </c>
      <c r="F45" t="s">
        <v>60</v>
      </c>
      <c r="G45">
        <v>1</v>
      </c>
      <c r="I45" t="s">
        <v>57</v>
      </c>
    </row>
    <row r="46" spans="2:14" ht="16.2" customHeight="1" x14ac:dyDescent="0.3">
      <c r="C46" t="s">
        <v>107</v>
      </c>
      <c r="G46">
        <f>SUM(G24:G45)</f>
        <v>22</v>
      </c>
    </row>
    <row r="47" spans="2:14" ht="16.2" customHeight="1" x14ac:dyDescent="0.3"/>
    <row r="48" spans="2:14" ht="28.8" customHeight="1" x14ac:dyDescent="0.3">
      <c r="B48" t="s">
        <v>108</v>
      </c>
    </row>
    <row r="49" spans="1:14" ht="45.6" customHeight="1" x14ac:dyDescent="0.3">
      <c r="B49" t="s">
        <v>109</v>
      </c>
      <c r="C49" t="s">
        <v>110</v>
      </c>
      <c r="F49" t="s">
        <v>111</v>
      </c>
      <c r="I49" t="s">
        <v>112</v>
      </c>
    </row>
    <row r="50" spans="1:14" ht="32.4" customHeight="1" x14ac:dyDescent="0.3">
      <c r="C50" t="s">
        <v>113</v>
      </c>
      <c r="D50" t="s">
        <v>114</v>
      </c>
      <c r="E50" t="s">
        <v>107</v>
      </c>
      <c r="F50" t="s">
        <v>113</v>
      </c>
      <c r="G50" t="s">
        <v>114</v>
      </c>
      <c r="H50" t="s">
        <v>107</v>
      </c>
      <c r="I50" t="s">
        <v>115</v>
      </c>
      <c r="J50" t="s">
        <v>116</v>
      </c>
      <c r="K50" t="s">
        <v>117</v>
      </c>
      <c r="L50" t="s">
        <v>118</v>
      </c>
      <c r="M50" t="s">
        <v>119</v>
      </c>
      <c r="N50" t="s">
        <v>6</v>
      </c>
    </row>
    <row r="51" spans="1:14" x14ac:dyDescent="0.3">
      <c r="B51" t="s">
        <v>26</v>
      </c>
      <c r="C51">
        <v>49495</v>
      </c>
      <c r="D51">
        <v>35903</v>
      </c>
      <c r="E51">
        <f>C51+D51</f>
        <v>85398</v>
      </c>
      <c r="I51">
        <v>0</v>
      </c>
      <c r="J51">
        <v>0</v>
      </c>
      <c r="N51">
        <f>I51+J51+K51+L51+M51</f>
        <v>0</v>
      </c>
    </row>
    <row r="52" spans="1:14" x14ac:dyDescent="0.3">
      <c r="B52" t="s">
        <v>8</v>
      </c>
      <c r="C52">
        <v>304</v>
      </c>
      <c r="D52">
        <v>38198</v>
      </c>
      <c r="E52">
        <f t="shared" ref="E52:E61" si="3">C52+D52</f>
        <v>38502</v>
      </c>
      <c r="I52">
        <v>0</v>
      </c>
      <c r="J52">
        <v>503.47</v>
      </c>
      <c r="N52">
        <f t="shared" ref="N52:N61" si="4">I52+J52+K52+L52+M52</f>
        <v>503.47</v>
      </c>
    </row>
    <row r="53" spans="1:14" x14ac:dyDescent="0.3">
      <c r="B53" t="s">
        <v>9</v>
      </c>
      <c r="C53">
        <v>1927</v>
      </c>
      <c r="D53">
        <v>6711</v>
      </c>
      <c r="E53">
        <f t="shared" si="3"/>
        <v>8638</v>
      </c>
      <c r="I53">
        <v>0</v>
      </c>
      <c r="J53">
        <v>16</v>
      </c>
      <c r="N53">
        <f t="shared" si="4"/>
        <v>16</v>
      </c>
    </row>
    <row r="54" spans="1:14" ht="16.2" customHeight="1" x14ac:dyDescent="0.3">
      <c r="B54" t="s">
        <v>120</v>
      </c>
      <c r="C54">
        <v>6150</v>
      </c>
      <c r="D54">
        <v>0</v>
      </c>
      <c r="E54">
        <f t="shared" si="3"/>
        <v>6150</v>
      </c>
      <c r="I54">
        <v>0</v>
      </c>
      <c r="J54">
        <v>0</v>
      </c>
      <c r="N54">
        <f t="shared" si="4"/>
        <v>0</v>
      </c>
    </row>
    <row r="55" spans="1:14" x14ac:dyDescent="0.3">
      <c r="B55" t="s">
        <v>10</v>
      </c>
      <c r="C55">
        <v>11253</v>
      </c>
      <c r="D55">
        <v>28336</v>
      </c>
      <c r="E55">
        <f t="shared" si="3"/>
        <v>39589</v>
      </c>
      <c r="I55">
        <v>40</v>
      </c>
      <c r="J55">
        <v>949.92</v>
      </c>
      <c r="N55">
        <f t="shared" si="4"/>
        <v>989.92</v>
      </c>
    </row>
    <row r="56" spans="1:14" x14ac:dyDescent="0.3">
      <c r="B56" t="s">
        <v>11</v>
      </c>
      <c r="C56">
        <v>22380</v>
      </c>
      <c r="D56">
        <v>57678</v>
      </c>
      <c r="E56">
        <f t="shared" si="3"/>
        <v>80058</v>
      </c>
      <c r="I56">
        <v>20</v>
      </c>
      <c r="J56">
        <v>2214.1999999999998</v>
      </c>
      <c r="N56">
        <f t="shared" si="4"/>
        <v>2234.1999999999998</v>
      </c>
    </row>
    <row r="57" spans="1:14" x14ac:dyDescent="0.3">
      <c r="B57" t="s">
        <v>12</v>
      </c>
      <c r="C57">
        <v>23400</v>
      </c>
      <c r="D57">
        <v>108709</v>
      </c>
      <c r="E57">
        <f t="shared" si="3"/>
        <v>132109</v>
      </c>
      <c r="I57">
        <v>85</v>
      </c>
      <c r="J57">
        <v>194</v>
      </c>
      <c r="N57">
        <f t="shared" si="4"/>
        <v>279</v>
      </c>
    </row>
    <row r="58" spans="1:14" x14ac:dyDescent="0.3">
      <c r="B58" t="s">
        <v>13</v>
      </c>
      <c r="C58">
        <v>35572</v>
      </c>
      <c r="D58">
        <v>15003</v>
      </c>
      <c r="E58">
        <f t="shared" si="3"/>
        <v>50575</v>
      </c>
      <c r="I58">
        <v>0</v>
      </c>
      <c r="J58">
        <v>0</v>
      </c>
      <c r="N58">
        <f t="shared" si="4"/>
        <v>0</v>
      </c>
    </row>
    <row r="59" spans="1:14" ht="16.2" customHeight="1" x14ac:dyDescent="0.3">
      <c r="B59" t="s">
        <v>121</v>
      </c>
      <c r="C59">
        <v>40039</v>
      </c>
      <c r="D59">
        <v>0</v>
      </c>
      <c r="E59">
        <f t="shared" si="3"/>
        <v>40039</v>
      </c>
      <c r="I59">
        <v>0</v>
      </c>
      <c r="J59">
        <v>80</v>
      </c>
      <c r="N59">
        <f t="shared" si="4"/>
        <v>80</v>
      </c>
    </row>
    <row r="60" spans="1:14" x14ac:dyDescent="0.3">
      <c r="B60" t="s">
        <v>14</v>
      </c>
      <c r="C60">
        <v>25000</v>
      </c>
      <c r="D60">
        <v>100000</v>
      </c>
      <c r="E60">
        <f t="shared" si="3"/>
        <v>125000</v>
      </c>
      <c r="I60">
        <v>0</v>
      </c>
      <c r="J60">
        <v>37</v>
      </c>
      <c r="N60">
        <f t="shared" si="4"/>
        <v>37</v>
      </c>
    </row>
    <row r="61" spans="1:14" x14ac:dyDescent="0.3">
      <c r="B61" t="s">
        <v>6</v>
      </c>
      <c r="C61">
        <f>SUM(C51:C60)</f>
        <v>215520</v>
      </c>
      <c r="D61">
        <f>SUM(D51:D60)</f>
        <v>390538</v>
      </c>
      <c r="E61">
        <f t="shared" si="3"/>
        <v>606058</v>
      </c>
      <c r="F61">
        <f>SUM(F51:F60)</f>
        <v>0</v>
      </c>
      <c r="G61">
        <f>SUM(G51:G60)</f>
        <v>0</v>
      </c>
      <c r="H61">
        <f>SUM(H51:H60)</f>
        <v>0</v>
      </c>
      <c r="I61">
        <f>SUM(I51:I60)</f>
        <v>145</v>
      </c>
      <c r="J61">
        <f>SUM(J51:J60)</f>
        <v>3994.5899999999997</v>
      </c>
      <c r="N61">
        <f t="shared" si="4"/>
        <v>4139.59</v>
      </c>
    </row>
    <row r="62" spans="1:14" x14ac:dyDescent="0.3">
      <c r="A62" t="s">
        <v>174</v>
      </c>
      <c r="B62" t="s">
        <v>175</v>
      </c>
    </row>
  </sheetData>
  <mergeCells count="1">
    <mergeCell ref="B3:K3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0380F-87A3-473B-AEC5-C99D40209255}">
  <dimension ref="A3:AL17"/>
  <sheetViews>
    <sheetView workbookViewId="0">
      <selection activeCell="A5" sqref="A5:AL19"/>
    </sheetView>
  </sheetViews>
  <sheetFormatPr baseColWidth="10" defaultRowHeight="14.4" x14ac:dyDescent="0.3"/>
  <cols>
    <col min="1" max="1" width="3.6640625" customWidth="1"/>
    <col min="2" max="2" width="17.33203125" customWidth="1"/>
    <col min="3" max="3" width="11.109375" customWidth="1"/>
    <col min="4" max="4" width="7.88671875" customWidth="1"/>
    <col min="5" max="5" width="6.6640625" customWidth="1"/>
    <col min="6" max="6" width="8.21875" customWidth="1"/>
    <col min="7" max="7" width="8.44140625" customWidth="1"/>
    <col min="8" max="8" width="7.77734375" customWidth="1"/>
    <col min="9" max="9" width="8" customWidth="1"/>
    <col min="10" max="10" width="8.33203125" customWidth="1"/>
    <col min="11" max="11" width="9.109375" customWidth="1"/>
    <col min="12" max="12" width="8.33203125" customWidth="1"/>
    <col min="13" max="13" width="8.21875" customWidth="1"/>
    <col min="14" max="14" width="9.33203125" customWidth="1"/>
    <col min="15" max="15" width="9" customWidth="1"/>
    <col min="16" max="16" width="7.6640625" customWidth="1"/>
    <col min="17" max="17" width="8.109375" customWidth="1"/>
    <col min="18" max="18" width="8.44140625" customWidth="1"/>
    <col min="19" max="19" width="9.77734375" customWidth="1"/>
    <col min="20" max="20" width="8.21875" customWidth="1"/>
    <col min="21" max="21" width="7.88671875" customWidth="1"/>
    <col min="22" max="22" width="9.44140625" customWidth="1"/>
    <col min="24" max="24" width="8.21875" customWidth="1"/>
    <col min="25" max="25" width="8.109375" customWidth="1"/>
    <col min="26" max="26" width="9.21875" customWidth="1"/>
    <col min="27" max="27" width="10" customWidth="1"/>
    <col min="28" max="28" width="8.77734375" customWidth="1"/>
    <col min="29" max="29" width="8.21875" customWidth="1"/>
    <col min="31" max="31" width="9.88671875" customWidth="1"/>
    <col min="32" max="32" width="8.44140625" customWidth="1"/>
    <col min="33" max="33" width="7.44140625" customWidth="1"/>
    <col min="34" max="34" width="10.33203125" customWidth="1"/>
    <col min="35" max="35" width="10.109375" customWidth="1"/>
    <col min="36" max="36" width="9.109375" customWidth="1"/>
    <col min="37" max="37" width="8.21875" customWidth="1"/>
    <col min="38" max="38" width="8.33203125" customWidth="1"/>
  </cols>
  <sheetData>
    <row r="3" spans="1:38" x14ac:dyDescent="0.3">
      <c r="A3" s="25" t="s">
        <v>177</v>
      </c>
      <c r="B3" s="25"/>
      <c r="C3" s="25"/>
      <c r="D3" s="25"/>
      <c r="E3" s="25"/>
      <c r="F3" s="25"/>
      <c r="G3" s="25"/>
      <c r="H3" s="25"/>
      <c r="I3" s="25"/>
      <c r="J3" s="25"/>
    </row>
    <row r="5" spans="1:38" x14ac:dyDescent="0.3">
      <c r="A5" t="s">
        <v>134</v>
      </c>
    </row>
    <row r="7" spans="1:38" x14ac:dyDescent="0.3">
      <c r="B7" t="s">
        <v>133</v>
      </c>
      <c r="D7" t="s">
        <v>132</v>
      </c>
    </row>
    <row r="8" spans="1:38" x14ac:dyDescent="0.3">
      <c r="B8" t="s">
        <v>1</v>
      </c>
      <c r="C8" t="s">
        <v>122</v>
      </c>
      <c r="D8" t="s">
        <v>4</v>
      </c>
      <c r="E8" t="s">
        <v>5</v>
      </c>
      <c r="F8" t="s">
        <v>123</v>
      </c>
      <c r="G8" t="s">
        <v>124</v>
      </c>
      <c r="H8" t="s">
        <v>4</v>
      </c>
      <c r="I8" t="s">
        <v>5</v>
      </c>
      <c r="J8" t="s">
        <v>123</v>
      </c>
      <c r="K8" t="s">
        <v>125</v>
      </c>
      <c r="L8" t="s">
        <v>4</v>
      </c>
      <c r="M8" t="s">
        <v>5</v>
      </c>
      <c r="N8" t="s">
        <v>123</v>
      </c>
      <c r="O8" t="s">
        <v>126</v>
      </c>
      <c r="P8" t="s">
        <v>4</v>
      </c>
      <c r="Q8" t="s">
        <v>5</v>
      </c>
      <c r="R8" t="s">
        <v>123</v>
      </c>
      <c r="S8" t="s">
        <v>127</v>
      </c>
      <c r="T8" t="s">
        <v>4</v>
      </c>
      <c r="U8" t="s">
        <v>5</v>
      </c>
      <c r="V8" t="s">
        <v>123</v>
      </c>
      <c r="W8" t="s">
        <v>128</v>
      </c>
      <c r="X8" t="s">
        <v>4</v>
      </c>
      <c r="Y8" t="s">
        <v>5</v>
      </c>
      <c r="Z8" t="s">
        <v>123</v>
      </c>
      <c r="AA8" t="s">
        <v>129</v>
      </c>
      <c r="AB8" t="s">
        <v>4</v>
      </c>
      <c r="AC8" t="s">
        <v>5</v>
      </c>
      <c r="AD8" t="s">
        <v>123</v>
      </c>
      <c r="AE8" t="s">
        <v>130</v>
      </c>
      <c r="AF8" t="s">
        <v>4</v>
      </c>
      <c r="AG8" t="s">
        <v>5</v>
      </c>
      <c r="AH8" t="s">
        <v>123</v>
      </c>
      <c r="AI8" t="s">
        <v>131</v>
      </c>
      <c r="AJ8" t="s">
        <v>4</v>
      </c>
      <c r="AK8" t="s">
        <v>5</v>
      </c>
      <c r="AL8" t="s">
        <v>123</v>
      </c>
    </row>
    <row r="9" spans="1:38" x14ac:dyDescent="0.3">
      <c r="A9">
        <v>1</v>
      </c>
      <c r="B9" t="s">
        <v>26</v>
      </c>
      <c r="C9">
        <v>110</v>
      </c>
      <c r="D9">
        <v>100</v>
      </c>
      <c r="E9">
        <v>10</v>
      </c>
      <c r="F9">
        <v>105</v>
      </c>
      <c r="G9">
        <v>10</v>
      </c>
      <c r="H9">
        <v>8</v>
      </c>
      <c r="I9">
        <v>2</v>
      </c>
      <c r="J9">
        <v>10</v>
      </c>
      <c r="K9">
        <v>27</v>
      </c>
      <c r="L9">
        <v>25</v>
      </c>
      <c r="M9">
        <v>2</v>
      </c>
      <c r="N9">
        <v>21</v>
      </c>
      <c r="O9">
        <v>9</v>
      </c>
      <c r="P9">
        <v>7</v>
      </c>
      <c r="Q9">
        <v>2</v>
      </c>
      <c r="R9">
        <v>7</v>
      </c>
      <c r="S9">
        <v>1</v>
      </c>
      <c r="T9">
        <v>1</v>
      </c>
      <c r="U9">
        <v>1</v>
      </c>
      <c r="V9">
        <v>2</v>
      </c>
      <c r="W9">
        <v>2</v>
      </c>
      <c r="X9">
        <v>4</v>
      </c>
      <c r="Y9">
        <v>2</v>
      </c>
      <c r="Z9">
        <v>6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6</v>
      </c>
      <c r="AJ9">
        <v>69</v>
      </c>
      <c r="AK9">
        <v>98</v>
      </c>
      <c r="AL9">
        <v>167</v>
      </c>
    </row>
    <row r="10" spans="1:38" x14ac:dyDescent="0.3">
      <c r="A10">
        <v>2</v>
      </c>
      <c r="B10" t="s">
        <v>8</v>
      </c>
      <c r="C10">
        <v>236</v>
      </c>
      <c r="D10">
        <v>219</v>
      </c>
      <c r="E10">
        <v>17</v>
      </c>
      <c r="F10">
        <v>236</v>
      </c>
      <c r="G10">
        <v>81</v>
      </c>
      <c r="H10">
        <v>75</v>
      </c>
      <c r="I10">
        <v>6</v>
      </c>
      <c r="J10">
        <v>81</v>
      </c>
      <c r="K10">
        <v>164</v>
      </c>
      <c r="L10">
        <v>149</v>
      </c>
      <c r="M10">
        <v>15</v>
      </c>
      <c r="N10">
        <v>164</v>
      </c>
      <c r="O10">
        <v>11</v>
      </c>
      <c r="P10">
        <v>11</v>
      </c>
      <c r="Q10">
        <v>0</v>
      </c>
      <c r="R10">
        <v>11</v>
      </c>
      <c r="S10">
        <v>9</v>
      </c>
      <c r="T10">
        <v>42</v>
      </c>
      <c r="U10">
        <v>5</v>
      </c>
      <c r="V10">
        <v>47</v>
      </c>
      <c r="W10">
        <v>6</v>
      </c>
      <c r="X10">
        <v>25</v>
      </c>
      <c r="Y10">
        <v>4</v>
      </c>
      <c r="Z10">
        <v>29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13</v>
      </c>
      <c r="AJ10">
        <v>147</v>
      </c>
      <c r="AK10">
        <v>12</v>
      </c>
      <c r="AL10">
        <v>159</v>
      </c>
    </row>
    <row r="11" spans="1:38" x14ac:dyDescent="0.3">
      <c r="A11">
        <v>3</v>
      </c>
      <c r="B11" t="s">
        <v>9</v>
      </c>
      <c r="C11">
        <v>109</v>
      </c>
      <c r="D11">
        <v>63</v>
      </c>
      <c r="E11">
        <v>10</v>
      </c>
      <c r="F11">
        <v>93</v>
      </c>
      <c r="G11">
        <v>12</v>
      </c>
      <c r="H11">
        <v>12</v>
      </c>
      <c r="I11">
        <v>0</v>
      </c>
      <c r="J11">
        <v>12</v>
      </c>
      <c r="K11">
        <v>0</v>
      </c>
      <c r="L11">
        <v>0</v>
      </c>
      <c r="M11">
        <v>0</v>
      </c>
      <c r="N11">
        <v>0</v>
      </c>
      <c r="O11">
        <v>3</v>
      </c>
      <c r="P11">
        <v>2</v>
      </c>
      <c r="Q11">
        <v>1</v>
      </c>
      <c r="R11">
        <v>3</v>
      </c>
      <c r="S11">
        <v>2</v>
      </c>
      <c r="T11">
        <v>8</v>
      </c>
      <c r="U11">
        <v>0</v>
      </c>
      <c r="V11">
        <v>8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2</v>
      </c>
      <c r="AJ11">
        <v>17</v>
      </c>
      <c r="AK11">
        <v>3</v>
      </c>
      <c r="AL11">
        <v>20</v>
      </c>
    </row>
    <row r="12" spans="1:38" x14ac:dyDescent="0.3">
      <c r="A12">
        <v>4</v>
      </c>
      <c r="B12" t="s">
        <v>10</v>
      </c>
      <c r="C12">
        <v>275</v>
      </c>
      <c r="D12">
        <v>219</v>
      </c>
      <c r="E12">
        <v>40</v>
      </c>
      <c r="F12">
        <v>259</v>
      </c>
      <c r="G12">
        <v>42</v>
      </c>
      <c r="H12">
        <v>38</v>
      </c>
      <c r="I12">
        <v>4</v>
      </c>
      <c r="J12">
        <v>42</v>
      </c>
      <c r="K12">
        <v>125</v>
      </c>
      <c r="L12">
        <v>100</v>
      </c>
      <c r="M12">
        <v>17</v>
      </c>
      <c r="N12">
        <v>117</v>
      </c>
      <c r="O12">
        <v>49</v>
      </c>
      <c r="P12">
        <v>42</v>
      </c>
      <c r="Q12">
        <v>7</v>
      </c>
      <c r="R12">
        <v>48</v>
      </c>
      <c r="S12">
        <v>17</v>
      </c>
      <c r="T12">
        <v>100</v>
      </c>
      <c r="U12">
        <v>18</v>
      </c>
      <c r="V12">
        <v>118</v>
      </c>
      <c r="W12">
        <v>1</v>
      </c>
      <c r="X12">
        <v>4</v>
      </c>
      <c r="Y12">
        <v>2</v>
      </c>
      <c r="Z12">
        <v>12</v>
      </c>
      <c r="AA12">
        <v>2</v>
      </c>
      <c r="AB12">
        <v>31</v>
      </c>
      <c r="AC12">
        <v>5</v>
      </c>
      <c r="AD12">
        <v>41</v>
      </c>
      <c r="AE12">
        <v>0</v>
      </c>
      <c r="AF12">
        <v>0</v>
      </c>
      <c r="AG12">
        <v>0</v>
      </c>
      <c r="AH12">
        <v>0</v>
      </c>
      <c r="AI12">
        <v>13</v>
      </c>
      <c r="AJ12">
        <v>96</v>
      </c>
      <c r="AK12">
        <v>31</v>
      </c>
      <c r="AL12">
        <v>127</v>
      </c>
    </row>
    <row r="13" spans="1:38" x14ac:dyDescent="0.3">
      <c r="A13">
        <v>5</v>
      </c>
      <c r="B13" t="s">
        <v>11</v>
      </c>
      <c r="C13">
        <v>192</v>
      </c>
      <c r="D13">
        <v>162</v>
      </c>
      <c r="E13">
        <v>19</v>
      </c>
      <c r="F13">
        <v>181</v>
      </c>
      <c r="G13">
        <v>11</v>
      </c>
      <c r="H13">
        <v>11</v>
      </c>
      <c r="I13">
        <v>0</v>
      </c>
      <c r="J13">
        <v>11</v>
      </c>
      <c r="K13">
        <v>37</v>
      </c>
      <c r="L13">
        <v>30</v>
      </c>
      <c r="M13">
        <v>7</v>
      </c>
      <c r="N13">
        <v>36</v>
      </c>
      <c r="O13">
        <v>3</v>
      </c>
      <c r="P13">
        <v>3</v>
      </c>
      <c r="Q13">
        <v>0</v>
      </c>
      <c r="R13">
        <v>3</v>
      </c>
      <c r="S13">
        <v>4</v>
      </c>
      <c r="T13">
        <v>13</v>
      </c>
      <c r="U13">
        <v>0</v>
      </c>
      <c r="V13">
        <v>13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11</v>
      </c>
      <c r="AK13">
        <v>0</v>
      </c>
      <c r="AL13">
        <v>11</v>
      </c>
    </row>
    <row r="14" spans="1:38" x14ac:dyDescent="0.3">
      <c r="A14">
        <v>6</v>
      </c>
      <c r="B14" t="s">
        <v>12</v>
      </c>
      <c r="C14">
        <v>412</v>
      </c>
      <c r="D14">
        <v>336</v>
      </c>
      <c r="E14">
        <v>76</v>
      </c>
      <c r="F14">
        <v>412</v>
      </c>
      <c r="G14">
        <v>235</v>
      </c>
      <c r="H14">
        <v>33</v>
      </c>
      <c r="I14">
        <v>9</v>
      </c>
      <c r="J14">
        <v>235</v>
      </c>
      <c r="K14">
        <v>163</v>
      </c>
      <c r="L14">
        <v>132</v>
      </c>
      <c r="M14">
        <v>31</v>
      </c>
      <c r="N14">
        <v>163</v>
      </c>
      <c r="O14">
        <v>58</v>
      </c>
      <c r="P14">
        <v>48</v>
      </c>
      <c r="Q14">
        <v>10</v>
      </c>
      <c r="R14">
        <v>58</v>
      </c>
      <c r="S14">
        <v>39</v>
      </c>
      <c r="T14">
        <v>146</v>
      </c>
      <c r="U14">
        <v>53</v>
      </c>
      <c r="V14">
        <v>199</v>
      </c>
      <c r="W14">
        <v>14</v>
      </c>
      <c r="X14">
        <v>41</v>
      </c>
      <c r="Y14">
        <v>11</v>
      </c>
      <c r="Z14">
        <v>52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9</v>
      </c>
      <c r="AK14">
        <v>1</v>
      </c>
      <c r="AL14">
        <v>10</v>
      </c>
    </row>
    <row r="15" spans="1:38" x14ac:dyDescent="0.3">
      <c r="A15">
        <v>7</v>
      </c>
      <c r="B15" t="s">
        <v>13</v>
      </c>
      <c r="C15">
        <v>123</v>
      </c>
      <c r="D15">
        <v>107</v>
      </c>
      <c r="E15">
        <v>16</v>
      </c>
      <c r="F15">
        <v>123</v>
      </c>
      <c r="G15">
        <v>16</v>
      </c>
      <c r="H15">
        <v>17</v>
      </c>
      <c r="I15">
        <v>8</v>
      </c>
      <c r="J15">
        <v>25</v>
      </c>
      <c r="K15">
        <v>72</v>
      </c>
      <c r="L15">
        <v>63</v>
      </c>
      <c r="M15">
        <v>8</v>
      </c>
      <c r="N15">
        <v>72</v>
      </c>
      <c r="O15">
        <v>39</v>
      </c>
      <c r="P15">
        <v>36</v>
      </c>
      <c r="Q15">
        <v>3</v>
      </c>
      <c r="R15">
        <v>39</v>
      </c>
      <c r="S15">
        <v>20</v>
      </c>
      <c r="T15">
        <v>18</v>
      </c>
      <c r="U15">
        <v>2</v>
      </c>
      <c r="V15">
        <v>20</v>
      </c>
      <c r="W15">
        <v>15</v>
      </c>
      <c r="X15">
        <v>12</v>
      </c>
      <c r="Y15">
        <v>3</v>
      </c>
      <c r="Z15">
        <v>15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</row>
    <row r="16" spans="1:38" x14ac:dyDescent="0.3">
      <c r="A16">
        <v>8</v>
      </c>
      <c r="B16" t="s">
        <v>14</v>
      </c>
      <c r="C16">
        <v>281</v>
      </c>
      <c r="D16">
        <v>244</v>
      </c>
      <c r="E16">
        <v>38</v>
      </c>
      <c r="F16">
        <v>282</v>
      </c>
      <c r="G16">
        <v>91</v>
      </c>
      <c r="H16">
        <v>83</v>
      </c>
      <c r="I16">
        <v>8</v>
      </c>
      <c r="J16">
        <v>91</v>
      </c>
      <c r="K16">
        <v>231</v>
      </c>
      <c r="L16">
        <v>196</v>
      </c>
      <c r="M16">
        <v>34</v>
      </c>
      <c r="N16">
        <v>230</v>
      </c>
      <c r="O16">
        <v>125</v>
      </c>
      <c r="P16">
        <v>107</v>
      </c>
      <c r="Q16">
        <v>18</v>
      </c>
      <c r="R16">
        <v>125</v>
      </c>
      <c r="S16">
        <v>13</v>
      </c>
      <c r="T16">
        <v>39</v>
      </c>
      <c r="U16">
        <v>3</v>
      </c>
      <c r="V16">
        <v>42</v>
      </c>
      <c r="W16">
        <v>7</v>
      </c>
      <c r="X16">
        <v>19</v>
      </c>
      <c r="Y16">
        <v>3</v>
      </c>
      <c r="Z16">
        <v>22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10</v>
      </c>
      <c r="AJ16">
        <v>98</v>
      </c>
      <c r="AK16">
        <v>14</v>
      </c>
      <c r="AL16">
        <v>112</v>
      </c>
    </row>
    <row r="17" spans="2:38" x14ac:dyDescent="0.3">
      <c r="B17" t="s">
        <v>6</v>
      </c>
      <c r="C17">
        <v>1738</v>
      </c>
      <c r="D17">
        <v>1450</v>
      </c>
      <c r="E17">
        <v>226</v>
      </c>
      <c r="F17">
        <v>1691</v>
      </c>
      <c r="G17">
        <v>498</v>
      </c>
      <c r="H17">
        <v>277</v>
      </c>
      <c r="I17">
        <v>37</v>
      </c>
      <c r="J17">
        <v>507</v>
      </c>
      <c r="K17">
        <v>819</v>
      </c>
      <c r="L17">
        <v>695</v>
      </c>
      <c r="M17">
        <v>114</v>
      </c>
      <c r="N17">
        <v>803</v>
      </c>
      <c r="O17">
        <v>297</v>
      </c>
      <c r="P17">
        <v>256</v>
      </c>
      <c r="Q17">
        <v>41</v>
      </c>
      <c r="R17">
        <v>294</v>
      </c>
      <c r="S17">
        <v>105</v>
      </c>
      <c r="T17">
        <v>367</v>
      </c>
      <c r="U17">
        <v>82</v>
      </c>
      <c r="V17">
        <v>449</v>
      </c>
      <c r="W17">
        <v>45</v>
      </c>
      <c r="X17">
        <v>105</v>
      </c>
      <c r="Y17">
        <v>25</v>
      </c>
      <c r="Z17">
        <v>136</v>
      </c>
      <c r="AA17">
        <v>2</v>
      </c>
      <c r="AB17">
        <v>31</v>
      </c>
      <c r="AC17">
        <v>5</v>
      </c>
      <c r="AD17">
        <v>41</v>
      </c>
      <c r="AE17">
        <v>0</v>
      </c>
      <c r="AF17">
        <v>0</v>
      </c>
      <c r="AG17">
        <v>0</v>
      </c>
      <c r="AH17">
        <v>0</v>
      </c>
      <c r="AI17">
        <v>46</v>
      </c>
      <c r="AJ17">
        <v>447</v>
      </c>
      <c r="AK17">
        <v>159</v>
      </c>
      <c r="AL17">
        <v>606</v>
      </c>
    </row>
  </sheetData>
  <mergeCells count="1">
    <mergeCell ref="A3:J3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4B733-A70B-4E2C-9A30-F05AF2F6CEB5}">
  <dimension ref="A2:M16"/>
  <sheetViews>
    <sheetView workbookViewId="0">
      <selection activeCell="A3" sqref="A3:M16"/>
    </sheetView>
  </sheetViews>
  <sheetFormatPr baseColWidth="10" defaultColWidth="11.5546875" defaultRowHeight="15" x14ac:dyDescent="0.25"/>
  <cols>
    <col min="1" max="1" width="16.6640625" style="3" customWidth="1"/>
    <col min="2" max="9" width="11.5546875" style="3"/>
    <col min="10" max="10" width="12.5546875" style="3" customWidth="1"/>
    <col min="11" max="16384" width="11.5546875" style="3"/>
  </cols>
  <sheetData>
    <row r="2" spans="1:13" ht="31.2" customHeight="1" x14ac:dyDescent="0.3">
      <c r="A2" s="25" t="s">
        <v>177</v>
      </c>
      <c r="B2" s="25"/>
      <c r="C2" s="25"/>
      <c r="D2" s="25"/>
      <c r="E2" s="25"/>
      <c r="F2" s="25"/>
      <c r="G2" s="25"/>
      <c r="H2" s="25"/>
      <c r="I2" s="25"/>
      <c r="J2" s="25"/>
    </row>
    <row r="3" spans="1:13" ht="15.6" x14ac:dyDescent="0.3">
      <c r="A3" t="s">
        <v>176</v>
      </c>
      <c r="B3"/>
      <c r="C3"/>
      <c r="D3"/>
      <c r="E3"/>
      <c r="F3"/>
      <c r="G3"/>
      <c r="H3"/>
      <c r="I3"/>
      <c r="J3"/>
      <c r="K3"/>
      <c r="L3"/>
      <c r="M3"/>
    </row>
    <row r="4" spans="1:13" ht="15.6" x14ac:dyDescent="0.3">
      <c r="A4">
        <v>45170</v>
      </c>
      <c r="B4"/>
      <c r="C4"/>
      <c r="D4"/>
      <c r="E4"/>
      <c r="F4"/>
      <c r="G4"/>
      <c r="H4"/>
      <c r="I4"/>
      <c r="J4"/>
      <c r="K4"/>
      <c r="L4"/>
      <c r="M4"/>
    </row>
    <row r="5" spans="1:13" s="23" customFormat="1" ht="15.6" x14ac:dyDescent="0.3">
      <c r="A5" t="s">
        <v>1</v>
      </c>
      <c r="B5" t="s">
        <v>137</v>
      </c>
      <c r="C5" t="s">
        <v>4</v>
      </c>
      <c r="D5" t="s">
        <v>5</v>
      </c>
      <c r="E5" t="s">
        <v>123</v>
      </c>
      <c r="F5" t="s">
        <v>138</v>
      </c>
      <c r="G5" t="s">
        <v>4</v>
      </c>
      <c r="H5" t="s">
        <v>5</v>
      </c>
      <c r="I5" t="s">
        <v>123</v>
      </c>
      <c r="J5" t="s">
        <v>139</v>
      </c>
      <c r="K5" t="s">
        <v>4</v>
      </c>
      <c r="L5" t="s">
        <v>5</v>
      </c>
      <c r="M5" t="s">
        <v>123</v>
      </c>
    </row>
    <row r="6" spans="1:13" s="23" customFormat="1" ht="15.6" x14ac:dyDescent="0.3">
      <c r="A6" t="s">
        <v>26</v>
      </c>
      <c r="B6"/>
      <c r="C6"/>
      <c r="D6"/>
      <c r="E6"/>
      <c r="F6"/>
      <c r="G6"/>
      <c r="H6"/>
      <c r="I6"/>
      <c r="J6"/>
      <c r="K6"/>
      <c r="L6"/>
      <c r="M6"/>
    </row>
    <row r="7" spans="1:13" s="23" customFormat="1" ht="15.6" x14ac:dyDescent="0.3">
      <c r="A7" t="s">
        <v>8</v>
      </c>
      <c r="B7"/>
      <c r="C7"/>
      <c r="D7"/>
      <c r="E7"/>
      <c r="F7">
        <v>2</v>
      </c>
      <c r="G7">
        <v>12</v>
      </c>
      <c r="H7">
        <v>1</v>
      </c>
      <c r="I7">
        <v>12</v>
      </c>
      <c r="J7">
        <v>7</v>
      </c>
      <c r="K7">
        <v>87</v>
      </c>
      <c r="L7">
        <v>8</v>
      </c>
      <c r="M7">
        <v>95</v>
      </c>
    </row>
    <row r="8" spans="1:13" s="23" customFormat="1" ht="15.6" x14ac:dyDescent="0.3">
      <c r="A8" t="s">
        <v>9</v>
      </c>
      <c r="B8"/>
      <c r="C8"/>
      <c r="D8"/>
      <c r="E8"/>
      <c r="F8"/>
      <c r="G8"/>
      <c r="H8"/>
      <c r="I8"/>
      <c r="J8"/>
      <c r="K8"/>
      <c r="L8"/>
      <c r="M8"/>
    </row>
    <row r="9" spans="1:13" s="23" customFormat="1" ht="15.6" x14ac:dyDescent="0.3">
      <c r="A9" t="s">
        <v>10</v>
      </c>
      <c r="B9"/>
      <c r="C9"/>
      <c r="D9"/>
      <c r="E9"/>
      <c r="F9">
        <v>2</v>
      </c>
      <c r="G9">
        <v>44</v>
      </c>
      <c r="H9">
        <v>15</v>
      </c>
      <c r="I9">
        <v>59</v>
      </c>
      <c r="J9">
        <v>4</v>
      </c>
      <c r="K9">
        <v>42</v>
      </c>
      <c r="L9">
        <v>20</v>
      </c>
      <c r="M9">
        <v>63</v>
      </c>
    </row>
    <row r="10" spans="1:13" s="23" customFormat="1" ht="15.6" x14ac:dyDescent="0.3">
      <c r="A10" t="s">
        <v>11</v>
      </c>
      <c r="B10"/>
      <c r="C10"/>
      <c r="D10"/>
      <c r="E10"/>
      <c r="F10"/>
      <c r="G10"/>
      <c r="H10"/>
      <c r="I10"/>
      <c r="J10"/>
      <c r="K10"/>
      <c r="L10"/>
      <c r="M10"/>
    </row>
    <row r="11" spans="1:13" s="23" customFormat="1" ht="15.6" x14ac:dyDescent="0.3">
      <c r="A11" t="s">
        <v>12</v>
      </c>
      <c r="B11"/>
      <c r="C11"/>
      <c r="D11"/>
      <c r="E11"/>
      <c r="F11"/>
      <c r="G11"/>
      <c r="H11"/>
      <c r="I11"/>
      <c r="J11"/>
      <c r="K11"/>
      <c r="L11"/>
      <c r="M11"/>
    </row>
    <row r="12" spans="1:13" s="23" customFormat="1" ht="15.6" x14ac:dyDescent="0.3">
      <c r="A12" t="s">
        <v>13</v>
      </c>
      <c r="B12"/>
      <c r="C12"/>
      <c r="D12"/>
      <c r="E12"/>
      <c r="F12"/>
      <c r="G12"/>
      <c r="H12"/>
      <c r="I12"/>
      <c r="J12"/>
      <c r="K12"/>
      <c r="L12"/>
      <c r="M12"/>
    </row>
    <row r="13" spans="1:13" s="23" customFormat="1" ht="15.6" x14ac:dyDescent="0.3">
      <c r="A13" t="s">
        <v>14</v>
      </c>
      <c r="B13"/>
      <c r="C13"/>
      <c r="D13"/>
      <c r="E13"/>
      <c r="F13">
        <v>2</v>
      </c>
      <c r="G13">
        <v>16</v>
      </c>
      <c r="H13">
        <v>7</v>
      </c>
      <c r="I13">
        <v>23</v>
      </c>
      <c r="J13">
        <v>8</v>
      </c>
      <c r="K13">
        <v>16</v>
      </c>
      <c r="L13">
        <v>10</v>
      </c>
      <c r="M13">
        <v>26</v>
      </c>
    </row>
    <row r="14" spans="1:13" s="24" customFormat="1" ht="15.6" x14ac:dyDescent="0.3">
      <c r="A14" t="s">
        <v>6</v>
      </c>
      <c r="B14"/>
      <c r="C14"/>
      <c r="D14"/>
      <c r="E14"/>
      <c r="F14">
        <v>6</v>
      </c>
      <c r="G14">
        <v>72</v>
      </c>
      <c r="H14">
        <v>23</v>
      </c>
      <c r="I14">
        <v>94</v>
      </c>
      <c r="J14">
        <v>19</v>
      </c>
      <c r="K14">
        <v>145</v>
      </c>
      <c r="L14">
        <v>38</v>
      </c>
      <c r="M14">
        <v>184</v>
      </c>
    </row>
    <row r="15" spans="1:13" ht="15.6" x14ac:dyDescent="0.3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</row>
  </sheetData>
  <mergeCells count="1"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B0BBE-3F77-4E2F-966F-58A3F88ACAC7}">
  <dimension ref="A2:J40"/>
  <sheetViews>
    <sheetView workbookViewId="0">
      <selection activeCell="A4" sqref="A4:F46"/>
    </sheetView>
  </sheetViews>
  <sheetFormatPr baseColWidth="10" defaultColWidth="11.44140625" defaultRowHeight="14.4" x14ac:dyDescent="0.3"/>
  <cols>
    <col min="1" max="1" width="8.6640625" customWidth="1"/>
    <col min="2" max="2" width="44.33203125" customWidth="1"/>
    <col min="3" max="3" width="9.77734375" customWidth="1"/>
  </cols>
  <sheetData>
    <row r="2" spans="1:10" x14ac:dyDescent="0.3">
      <c r="A2" s="25" t="s">
        <v>177</v>
      </c>
      <c r="B2" s="25"/>
      <c r="C2" s="25"/>
      <c r="D2" s="25"/>
      <c r="E2" s="25"/>
      <c r="F2" s="25"/>
      <c r="G2" s="25"/>
      <c r="H2" s="25"/>
      <c r="I2" s="25"/>
      <c r="J2" s="25"/>
    </row>
    <row r="4" spans="1:10" ht="24" customHeight="1" x14ac:dyDescent="0.3">
      <c r="A4" t="s">
        <v>140</v>
      </c>
    </row>
    <row r="5" spans="1:10" ht="24" customHeight="1" x14ac:dyDescent="0.3">
      <c r="A5" t="s">
        <v>141</v>
      </c>
    </row>
    <row r="7" spans="1:10" ht="30" customHeight="1" x14ac:dyDescent="0.3">
      <c r="A7" t="s">
        <v>142</v>
      </c>
      <c r="B7" t="s">
        <v>143</v>
      </c>
      <c r="C7" t="s">
        <v>144</v>
      </c>
    </row>
    <row r="8" spans="1:10" ht="30" customHeight="1" x14ac:dyDescent="0.3">
      <c r="A8">
        <v>1</v>
      </c>
      <c r="B8" t="s">
        <v>145</v>
      </c>
      <c r="C8">
        <v>16</v>
      </c>
    </row>
    <row r="9" spans="1:10" ht="30" customHeight="1" x14ac:dyDescent="0.3">
      <c r="A9">
        <v>2</v>
      </c>
      <c r="B9" t="s">
        <v>146</v>
      </c>
      <c r="C9">
        <v>20</v>
      </c>
    </row>
    <row r="10" spans="1:10" ht="30" customHeight="1" x14ac:dyDescent="0.3">
      <c r="A10">
        <v>3</v>
      </c>
      <c r="B10" t="s">
        <v>147</v>
      </c>
      <c r="C10">
        <v>0</v>
      </c>
    </row>
    <row r="11" spans="1:10" ht="30" customHeight="1" x14ac:dyDescent="0.3">
      <c r="A11">
        <v>4</v>
      </c>
      <c r="B11" t="s">
        <v>148</v>
      </c>
      <c r="C11">
        <v>14</v>
      </c>
    </row>
    <row r="12" spans="1:10" ht="30" customHeight="1" x14ac:dyDescent="0.3">
      <c r="A12">
        <v>5</v>
      </c>
      <c r="B12" t="s">
        <v>149</v>
      </c>
      <c r="C12">
        <v>22</v>
      </c>
    </row>
    <row r="13" spans="1:10" ht="30" customHeight="1" x14ac:dyDescent="0.3">
      <c r="A13">
        <v>6</v>
      </c>
      <c r="B13" t="s">
        <v>150</v>
      </c>
      <c r="C13">
        <v>16</v>
      </c>
    </row>
    <row r="16" spans="1:10" x14ac:dyDescent="0.3">
      <c r="A16" t="s">
        <v>151</v>
      </c>
    </row>
    <row r="18" spans="1:5" x14ac:dyDescent="0.3">
      <c r="A18" t="s">
        <v>142</v>
      </c>
      <c r="B18" t="s">
        <v>143</v>
      </c>
      <c r="C18" t="s">
        <v>144</v>
      </c>
    </row>
    <row r="19" spans="1:5" x14ac:dyDescent="0.3">
      <c r="A19">
        <v>1</v>
      </c>
      <c r="B19" t="s">
        <v>152</v>
      </c>
      <c r="C19">
        <v>12</v>
      </c>
    </row>
    <row r="20" spans="1:5" x14ac:dyDescent="0.3">
      <c r="A20">
        <v>2</v>
      </c>
      <c r="B20" t="s">
        <v>153</v>
      </c>
      <c r="C20">
        <v>12</v>
      </c>
    </row>
    <row r="21" spans="1:5" x14ac:dyDescent="0.3">
      <c r="A21">
        <v>3</v>
      </c>
      <c r="B21" t="s">
        <v>154</v>
      </c>
      <c r="C21">
        <v>12</v>
      </c>
    </row>
    <row r="22" spans="1:5" x14ac:dyDescent="0.3">
      <c r="A22">
        <v>4</v>
      </c>
      <c r="B22" t="s">
        <v>155</v>
      </c>
      <c r="C22">
        <v>12</v>
      </c>
    </row>
    <row r="23" spans="1:5" x14ac:dyDescent="0.3">
      <c r="A23">
        <v>5</v>
      </c>
      <c r="B23" t="s">
        <v>156</v>
      </c>
      <c r="C23">
        <v>0</v>
      </c>
    </row>
    <row r="24" spans="1:5" x14ac:dyDescent="0.3">
      <c r="A24">
        <v>6</v>
      </c>
      <c r="B24" t="s">
        <v>157</v>
      </c>
      <c r="C24">
        <v>12</v>
      </c>
    </row>
    <row r="25" spans="1:5" x14ac:dyDescent="0.3">
      <c r="A25">
        <v>7</v>
      </c>
      <c r="B25" t="s">
        <v>158</v>
      </c>
      <c r="C25">
        <v>933</v>
      </c>
    </row>
    <row r="26" spans="1:5" x14ac:dyDescent="0.3">
      <c r="A26">
        <v>8</v>
      </c>
      <c r="B26" t="s">
        <v>159</v>
      </c>
      <c r="C26">
        <v>0</v>
      </c>
    </row>
    <row r="28" spans="1:5" x14ac:dyDescent="0.3">
      <c r="A28" t="s">
        <v>173</v>
      </c>
    </row>
    <row r="29" spans="1:5" x14ac:dyDescent="0.3">
      <c r="C29" t="s">
        <v>160</v>
      </c>
    </row>
    <row r="30" spans="1:5" x14ac:dyDescent="0.3">
      <c r="B30" t="s">
        <v>143</v>
      </c>
      <c r="C30" t="s">
        <v>161</v>
      </c>
      <c r="D30" t="s">
        <v>162</v>
      </c>
      <c r="E30" t="s">
        <v>107</v>
      </c>
    </row>
    <row r="31" spans="1:5" x14ac:dyDescent="0.3">
      <c r="B31" t="s">
        <v>163</v>
      </c>
      <c r="C31">
        <v>16</v>
      </c>
      <c r="D31">
        <v>8</v>
      </c>
      <c r="E31">
        <f>SUM(C31:D31)</f>
        <v>24</v>
      </c>
    </row>
    <row r="32" spans="1:5" x14ac:dyDescent="0.3">
      <c r="B32" t="s">
        <v>164</v>
      </c>
      <c r="C32">
        <v>16</v>
      </c>
      <c r="D32">
        <v>8</v>
      </c>
      <c r="E32">
        <f t="shared" ref="E32:E40" si="0">SUM(C32:D32)</f>
        <v>24</v>
      </c>
    </row>
    <row r="33" spans="2:5" x14ac:dyDescent="0.3">
      <c r="B33" t="s">
        <v>165</v>
      </c>
      <c r="C33">
        <v>16</v>
      </c>
      <c r="D33">
        <v>8</v>
      </c>
      <c r="E33">
        <f t="shared" si="0"/>
        <v>24</v>
      </c>
    </row>
    <row r="34" spans="2:5" x14ac:dyDescent="0.3">
      <c r="B34" t="s">
        <v>166</v>
      </c>
      <c r="C34">
        <v>0</v>
      </c>
      <c r="D34">
        <v>0</v>
      </c>
      <c r="E34">
        <f t="shared" si="0"/>
        <v>0</v>
      </c>
    </row>
    <row r="35" spans="2:5" x14ac:dyDescent="0.3">
      <c r="B35" t="s">
        <v>167</v>
      </c>
      <c r="C35">
        <v>6</v>
      </c>
      <c r="D35">
        <v>19</v>
      </c>
      <c r="E35">
        <f t="shared" si="0"/>
        <v>25</v>
      </c>
    </row>
    <row r="36" spans="2:5" x14ac:dyDescent="0.3">
      <c r="B36" t="s">
        <v>168</v>
      </c>
      <c r="C36">
        <v>2</v>
      </c>
      <c r="E36">
        <f t="shared" si="0"/>
        <v>2</v>
      </c>
    </row>
    <row r="37" spans="2:5" x14ac:dyDescent="0.3">
      <c r="B37" t="s">
        <v>169</v>
      </c>
      <c r="C37">
        <v>1221.3499999999999</v>
      </c>
      <c r="D37">
        <v>1479.31</v>
      </c>
      <c r="E37">
        <f t="shared" si="0"/>
        <v>2700.66</v>
      </c>
    </row>
    <row r="38" spans="2:5" x14ac:dyDescent="0.3">
      <c r="B38" t="s">
        <v>170</v>
      </c>
      <c r="C38">
        <v>330623.86</v>
      </c>
      <c r="D38">
        <v>481239.9</v>
      </c>
      <c r="E38">
        <f t="shared" si="0"/>
        <v>811863.76</v>
      </c>
    </row>
    <row r="39" spans="2:5" x14ac:dyDescent="0.3">
      <c r="B39" t="s">
        <v>171</v>
      </c>
      <c r="C39">
        <v>8</v>
      </c>
      <c r="E39">
        <f t="shared" si="0"/>
        <v>8</v>
      </c>
    </row>
    <row r="40" spans="2:5" x14ac:dyDescent="0.3">
      <c r="B40" t="s">
        <v>172</v>
      </c>
      <c r="C40">
        <v>0</v>
      </c>
      <c r="E40">
        <f t="shared" si="0"/>
        <v>0</v>
      </c>
    </row>
  </sheetData>
  <mergeCells count="1">
    <mergeCell ref="A2:J2"/>
  </mergeCells>
  <printOptions horizontalCentered="1"/>
  <pageMargins left="0" right="0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864A-ECDD-45EC-AA7A-5E75A88069AF}">
  <dimension ref="C6:L93"/>
  <sheetViews>
    <sheetView workbookViewId="0">
      <selection activeCell="N34" sqref="N34"/>
    </sheetView>
  </sheetViews>
  <sheetFormatPr baseColWidth="10" defaultRowHeight="14.4" x14ac:dyDescent="0.3"/>
  <cols>
    <col min="4" max="4" width="15.109375" customWidth="1"/>
  </cols>
  <sheetData>
    <row r="6" spans="3:12" x14ac:dyDescent="0.3">
      <c r="I6" s="7"/>
    </row>
    <row r="7" spans="3:12" x14ac:dyDescent="0.3">
      <c r="C7" t="s">
        <v>32</v>
      </c>
      <c r="I7" s="7"/>
    </row>
    <row r="8" spans="3:12" x14ac:dyDescent="0.3">
      <c r="D8" t="s">
        <v>29</v>
      </c>
      <c r="E8" t="s">
        <v>30</v>
      </c>
      <c r="I8" s="7"/>
    </row>
    <row r="9" spans="3:12" x14ac:dyDescent="0.3">
      <c r="C9" s="8" t="s">
        <v>11</v>
      </c>
      <c r="D9" s="9">
        <v>82400</v>
      </c>
      <c r="E9" s="10">
        <v>332990</v>
      </c>
      <c r="I9" s="7"/>
    </row>
    <row r="10" spans="3:12" x14ac:dyDescent="0.3">
      <c r="C10" s="8" t="s">
        <v>8</v>
      </c>
      <c r="D10" s="9">
        <v>132943</v>
      </c>
      <c r="E10" s="10">
        <v>135000</v>
      </c>
      <c r="F10" t="s">
        <v>15</v>
      </c>
      <c r="G10" t="s">
        <v>15</v>
      </c>
      <c r="I10" s="7"/>
    </row>
    <row r="11" spans="3:12" x14ac:dyDescent="0.3">
      <c r="C11" s="8" t="s">
        <v>10</v>
      </c>
      <c r="D11" s="9">
        <v>225900</v>
      </c>
      <c r="E11" s="10">
        <v>154600</v>
      </c>
      <c r="I11" s="7"/>
    </row>
    <row r="12" spans="3:12" x14ac:dyDescent="0.3">
      <c r="C12" s="8" t="s">
        <v>9</v>
      </c>
      <c r="D12" s="9">
        <v>19450</v>
      </c>
      <c r="E12" s="10">
        <v>5300</v>
      </c>
      <c r="I12" s="7"/>
    </row>
    <row r="13" spans="3:12" ht="15.6" x14ac:dyDescent="0.3">
      <c r="C13" s="8" t="s">
        <v>26</v>
      </c>
      <c r="D13" s="9">
        <v>138795</v>
      </c>
      <c r="E13" s="10">
        <v>129530</v>
      </c>
      <c r="H13" s="7"/>
      <c r="I13" s="7"/>
      <c r="L13" s="11"/>
    </row>
    <row r="14" spans="3:12" x14ac:dyDescent="0.3">
      <c r="C14" s="8" t="s">
        <v>13</v>
      </c>
      <c r="D14" s="9">
        <v>76798</v>
      </c>
      <c r="E14" s="10">
        <v>35683</v>
      </c>
    </row>
    <row r="15" spans="3:12" x14ac:dyDescent="0.3">
      <c r="C15" s="8" t="s">
        <v>14</v>
      </c>
      <c r="D15" s="9">
        <v>412197</v>
      </c>
      <c r="E15" s="10">
        <v>726671</v>
      </c>
    </row>
    <row r="16" spans="3:12" x14ac:dyDescent="0.3">
      <c r="C16" s="8" t="s">
        <v>12</v>
      </c>
      <c r="D16" s="9">
        <v>2761068</v>
      </c>
      <c r="E16" s="10">
        <v>823499</v>
      </c>
    </row>
    <row r="17" spans="3:6" x14ac:dyDescent="0.3">
      <c r="D17" s="12"/>
      <c r="E17" s="12"/>
    </row>
    <row r="18" spans="3:6" x14ac:dyDescent="0.3">
      <c r="C18" s="7"/>
    </row>
    <row r="20" spans="3:6" x14ac:dyDescent="0.3">
      <c r="E20" t="s">
        <v>15</v>
      </c>
    </row>
    <row r="21" spans="3:6" x14ac:dyDescent="0.3">
      <c r="D21" s="7"/>
      <c r="E21" s="13"/>
    </row>
    <row r="22" spans="3:6" x14ac:dyDescent="0.3">
      <c r="D22" s="7"/>
      <c r="E22" s="13"/>
      <c r="F22" t="s">
        <v>15</v>
      </c>
    </row>
    <row r="23" spans="3:6" x14ac:dyDescent="0.3">
      <c r="D23" s="7"/>
      <c r="E23" s="13"/>
    </row>
    <row r="24" spans="3:6" x14ac:dyDescent="0.3">
      <c r="D24" s="7"/>
      <c r="E24" s="13"/>
    </row>
    <row r="25" spans="3:6" x14ac:dyDescent="0.3">
      <c r="D25" s="7"/>
      <c r="E25" s="13"/>
    </row>
    <row r="26" spans="3:6" x14ac:dyDescent="0.3">
      <c r="C26" t="s">
        <v>31</v>
      </c>
      <c r="D26" s="7"/>
      <c r="E26" s="13"/>
    </row>
    <row r="27" spans="3:6" x14ac:dyDescent="0.3">
      <c r="D27" s="7"/>
      <c r="E27" s="13"/>
    </row>
    <row r="28" spans="3:6" x14ac:dyDescent="0.3">
      <c r="D28" t="s">
        <v>29</v>
      </c>
      <c r="E28" t="s">
        <v>30</v>
      </c>
    </row>
    <row r="29" spans="3:6" x14ac:dyDescent="0.3">
      <c r="C29" s="8" t="s">
        <v>11</v>
      </c>
      <c r="D29" s="14">
        <v>343</v>
      </c>
      <c r="E29" s="10">
        <v>1338</v>
      </c>
    </row>
    <row r="30" spans="3:6" x14ac:dyDescent="0.3">
      <c r="C30" s="8" t="s">
        <v>8</v>
      </c>
      <c r="D30" s="14">
        <v>379.70000000000005</v>
      </c>
      <c r="E30" s="10">
        <v>531.9</v>
      </c>
    </row>
    <row r="31" spans="3:6" x14ac:dyDescent="0.3">
      <c r="C31" s="8" t="s">
        <v>10</v>
      </c>
      <c r="D31" s="14">
        <v>901</v>
      </c>
      <c r="E31" s="10">
        <v>541</v>
      </c>
    </row>
    <row r="32" spans="3:6" x14ac:dyDescent="0.3">
      <c r="C32" s="8" t="s">
        <v>9</v>
      </c>
      <c r="D32" s="14">
        <v>77</v>
      </c>
      <c r="E32" s="10">
        <v>23</v>
      </c>
    </row>
    <row r="33" spans="3:12" x14ac:dyDescent="0.3">
      <c r="C33" s="8" t="s">
        <v>26</v>
      </c>
      <c r="D33" s="14">
        <v>455.5</v>
      </c>
      <c r="E33" s="10">
        <v>592.37</v>
      </c>
      <c r="G33" t="s">
        <v>15</v>
      </c>
    </row>
    <row r="34" spans="3:12" x14ac:dyDescent="0.3">
      <c r="C34" s="8" t="s">
        <v>13</v>
      </c>
      <c r="D34" s="14">
        <v>305</v>
      </c>
      <c r="E34" s="10">
        <v>142</v>
      </c>
    </row>
    <row r="35" spans="3:12" x14ac:dyDescent="0.3">
      <c r="C35" s="8" t="s">
        <v>14</v>
      </c>
      <c r="D35" s="14">
        <v>1602.7800000000002</v>
      </c>
      <c r="E35" s="10">
        <v>2845.26</v>
      </c>
    </row>
    <row r="36" spans="3:12" x14ac:dyDescent="0.3">
      <c r="C36" s="8" t="s">
        <v>12</v>
      </c>
      <c r="D36" s="14">
        <v>11373.35</v>
      </c>
      <c r="E36" s="10">
        <v>3760.73</v>
      </c>
      <c r="H36" t="s">
        <v>15</v>
      </c>
    </row>
    <row r="37" spans="3:12" x14ac:dyDescent="0.3">
      <c r="D37" s="7"/>
      <c r="E37" s="7"/>
      <c r="H37" t="s">
        <v>15</v>
      </c>
      <c r="K37" t="s">
        <v>15</v>
      </c>
    </row>
    <row r="39" spans="3:12" x14ac:dyDescent="0.3">
      <c r="D39" s="7"/>
      <c r="E39" s="13"/>
      <c r="G39" s="7"/>
    </row>
    <row r="40" spans="3:12" x14ac:dyDescent="0.3">
      <c r="D40" s="7"/>
      <c r="E40" s="13"/>
      <c r="G40" s="7"/>
      <c r="I40" t="s">
        <v>15</v>
      </c>
    </row>
    <row r="41" spans="3:12" ht="15.6" x14ac:dyDescent="0.3">
      <c r="D41" s="7"/>
      <c r="E41" s="15"/>
      <c r="F41" s="16"/>
      <c r="G41" s="4"/>
      <c r="H41" s="16"/>
      <c r="I41" s="4"/>
      <c r="J41" s="16"/>
      <c r="L41" s="12"/>
    </row>
    <row r="42" spans="3:12" ht="15.6" x14ac:dyDescent="0.3">
      <c r="D42" s="7"/>
      <c r="E42" s="4"/>
      <c r="F42" s="16"/>
      <c r="G42" s="15"/>
      <c r="H42" s="16"/>
      <c r="I42" s="15"/>
      <c r="J42" s="16"/>
      <c r="L42" s="12"/>
    </row>
    <row r="43" spans="3:12" ht="15.6" x14ac:dyDescent="0.3">
      <c r="D43" s="7"/>
      <c r="E43" s="15"/>
      <c r="F43" s="16"/>
      <c r="G43" s="4"/>
      <c r="H43" s="16"/>
      <c r="I43" s="4"/>
      <c r="J43" s="16"/>
      <c r="L43" s="12"/>
    </row>
    <row r="44" spans="3:12" ht="15.6" x14ac:dyDescent="0.3">
      <c r="D44" s="7"/>
      <c r="E44" s="15"/>
      <c r="F44" s="16"/>
      <c r="G44" s="15"/>
      <c r="H44" s="16"/>
      <c r="I44" s="15"/>
      <c r="J44" s="16"/>
      <c r="L44" s="12"/>
    </row>
    <row r="45" spans="3:12" ht="15.6" x14ac:dyDescent="0.3">
      <c r="D45" s="7"/>
      <c r="E45" s="4"/>
      <c r="F45" s="16"/>
      <c r="G45" s="4"/>
      <c r="H45" s="16"/>
      <c r="I45" s="4"/>
      <c r="J45" s="16"/>
      <c r="L45" s="12"/>
    </row>
    <row r="49" spans="3:12" ht="15.6" x14ac:dyDescent="0.3">
      <c r="C49" t="s">
        <v>33</v>
      </c>
      <c r="D49" s="7"/>
      <c r="E49" s="13"/>
      <c r="F49" s="16"/>
      <c r="G49" s="15"/>
      <c r="H49" s="16"/>
      <c r="I49" s="15"/>
      <c r="J49" s="16"/>
      <c r="L49" s="12"/>
    </row>
    <row r="50" spans="3:12" ht="15.6" x14ac:dyDescent="0.3">
      <c r="D50" s="7"/>
      <c r="E50" s="13"/>
      <c r="F50" s="16"/>
      <c r="G50" s="4"/>
      <c r="H50" s="16"/>
      <c r="I50" s="4"/>
      <c r="J50" s="16"/>
      <c r="L50" s="12"/>
    </row>
    <row r="51" spans="3:12" x14ac:dyDescent="0.3">
      <c r="D51" t="s">
        <v>29</v>
      </c>
      <c r="E51" t="s">
        <v>30</v>
      </c>
    </row>
    <row r="52" spans="3:12" x14ac:dyDescent="0.3">
      <c r="C52" s="8" t="s">
        <v>11</v>
      </c>
      <c r="D52" s="17">
        <v>9453</v>
      </c>
      <c r="E52" s="8">
        <v>1340</v>
      </c>
    </row>
    <row r="53" spans="3:12" x14ac:dyDescent="0.3">
      <c r="C53" s="8" t="s">
        <v>8</v>
      </c>
      <c r="D53" s="17">
        <v>10801</v>
      </c>
      <c r="E53" s="8">
        <v>1042</v>
      </c>
    </row>
    <row r="54" spans="3:12" x14ac:dyDescent="0.3">
      <c r="C54" s="8" t="s">
        <v>10</v>
      </c>
      <c r="D54" s="17">
        <v>2205</v>
      </c>
      <c r="E54" s="8">
        <v>0</v>
      </c>
    </row>
    <row r="55" spans="3:12" x14ac:dyDescent="0.3">
      <c r="C55" s="8" t="s">
        <v>9</v>
      </c>
      <c r="D55" s="17">
        <v>2876</v>
      </c>
      <c r="E55" s="8">
        <v>518</v>
      </c>
    </row>
    <row r="56" spans="3:12" x14ac:dyDescent="0.3">
      <c r="C56" s="8" t="s">
        <v>26</v>
      </c>
      <c r="D56" s="17">
        <v>1195</v>
      </c>
      <c r="E56" s="8">
        <v>1542</v>
      </c>
    </row>
    <row r="57" spans="3:12" x14ac:dyDescent="0.3">
      <c r="C57" s="8" t="s">
        <v>13</v>
      </c>
      <c r="D57" s="17">
        <v>2521</v>
      </c>
      <c r="E57" s="8">
        <v>911</v>
      </c>
    </row>
    <row r="58" spans="3:12" x14ac:dyDescent="0.3">
      <c r="C58" s="8" t="s">
        <v>14</v>
      </c>
      <c r="D58" s="17">
        <v>3786</v>
      </c>
      <c r="E58" s="8">
        <v>70</v>
      </c>
    </row>
    <row r="59" spans="3:12" x14ac:dyDescent="0.3">
      <c r="C59" s="8" t="s">
        <v>12</v>
      </c>
      <c r="D59" s="18">
        <v>2999</v>
      </c>
      <c r="E59" s="19">
        <v>0</v>
      </c>
    </row>
    <row r="60" spans="3:12" x14ac:dyDescent="0.3">
      <c r="D60" s="13"/>
      <c r="E60" s="12"/>
    </row>
    <row r="61" spans="3:12" x14ac:dyDescent="0.3">
      <c r="D61" s="13"/>
      <c r="E61" s="5"/>
      <c r="F61" s="5"/>
      <c r="G61" s="5"/>
    </row>
    <row r="62" spans="3:12" x14ac:dyDescent="0.3">
      <c r="D62" s="13"/>
      <c r="E62" s="5"/>
      <c r="F62" s="5"/>
      <c r="G62" s="20"/>
    </row>
    <row r="63" spans="3:12" x14ac:dyDescent="0.3">
      <c r="D63" s="13"/>
      <c r="E63" s="5"/>
      <c r="F63" s="5"/>
      <c r="G63" s="5"/>
    </row>
    <row r="64" spans="3:12" x14ac:dyDescent="0.3">
      <c r="D64" s="13"/>
      <c r="E64" s="5"/>
      <c r="F64" s="5"/>
      <c r="G64" s="5"/>
      <c r="K64" t="s">
        <v>15</v>
      </c>
    </row>
    <row r="65" spans="3:7" x14ac:dyDescent="0.3">
      <c r="D65" s="13"/>
      <c r="E65" s="5"/>
      <c r="F65" s="5"/>
      <c r="G65" s="5"/>
    </row>
    <row r="66" spans="3:7" x14ac:dyDescent="0.3">
      <c r="D66" s="13"/>
      <c r="E66" s="5"/>
      <c r="F66" s="5"/>
      <c r="G66" s="5"/>
    </row>
    <row r="67" spans="3:7" x14ac:dyDescent="0.3">
      <c r="D67" s="13"/>
      <c r="E67" s="5"/>
      <c r="F67" s="5"/>
      <c r="G67" s="5"/>
    </row>
    <row r="68" spans="3:7" x14ac:dyDescent="0.3">
      <c r="E68" s="5"/>
      <c r="F68" s="5"/>
      <c r="G68" s="5"/>
    </row>
    <row r="71" spans="3:7" x14ac:dyDescent="0.3">
      <c r="C71" t="s">
        <v>34</v>
      </c>
      <c r="D71" s="7"/>
      <c r="E71" s="13"/>
    </row>
    <row r="72" spans="3:7" x14ac:dyDescent="0.3">
      <c r="D72" s="7"/>
      <c r="E72" s="13"/>
    </row>
    <row r="73" spans="3:7" x14ac:dyDescent="0.3">
      <c r="D73" t="s">
        <v>29</v>
      </c>
      <c r="E73" t="s">
        <v>30</v>
      </c>
    </row>
    <row r="74" spans="3:7" x14ac:dyDescent="0.3">
      <c r="C74" s="8" t="s">
        <v>11</v>
      </c>
      <c r="D74" s="21">
        <v>1131</v>
      </c>
      <c r="E74" s="8">
        <v>2105</v>
      </c>
    </row>
    <row r="75" spans="3:7" x14ac:dyDescent="0.3">
      <c r="C75" s="8" t="s">
        <v>8</v>
      </c>
      <c r="D75" s="21">
        <v>31</v>
      </c>
      <c r="E75" s="8">
        <v>926</v>
      </c>
    </row>
    <row r="76" spans="3:7" x14ac:dyDescent="0.3">
      <c r="C76" s="8" t="s">
        <v>10</v>
      </c>
      <c r="D76" s="21">
        <v>2010</v>
      </c>
      <c r="E76" s="8">
        <v>571</v>
      </c>
    </row>
    <row r="77" spans="3:7" x14ac:dyDescent="0.3">
      <c r="C77" s="8" t="s">
        <v>9</v>
      </c>
      <c r="D77" s="21">
        <v>60</v>
      </c>
      <c r="E77" s="8">
        <v>180</v>
      </c>
    </row>
    <row r="78" spans="3:7" x14ac:dyDescent="0.3">
      <c r="C78" s="8" t="s">
        <v>26</v>
      </c>
      <c r="D78" s="21">
        <v>535</v>
      </c>
      <c r="E78" s="8">
        <v>2155</v>
      </c>
    </row>
    <row r="79" spans="3:7" x14ac:dyDescent="0.3">
      <c r="C79" s="8" t="s">
        <v>13</v>
      </c>
      <c r="D79" s="22">
        <v>0</v>
      </c>
      <c r="E79" s="8">
        <v>0</v>
      </c>
    </row>
    <row r="80" spans="3:7" x14ac:dyDescent="0.3">
      <c r="C80" s="8" t="s">
        <v>14</v>
      </c>
      <c r="D80" s="22">
        <v>0</v>
      </c>
      <c r="E80" s="8">
        <v>0</v>
      </c>
    </row>
    <row r="81" spans="3:10" x14ac:dyDescent="0.3">
      <c r="C81" s="8" t="s">
        <v>12</v>
      </c>
      <c r="D81" s="22">
        <v>0</v>
      </c>
      <c r="E81" s="8">
        <v>0</v>
      </c>
    </row>
    <row r="84" spans="3:10" x14ac:dyDescent="0.3">
      <c r="E84" s="5"/>
      <c r="F84" s="5"/>
      <c r="G84" s="5"/>
      <c r="I84" t="s">
        <v>15</v>
      </c>
    </row>
    <row r="85" spans="3:10" x14ac:dyDescent="0.3">
      <c r="E85" s="5"/>
      <c r="F85" s="5"/>
      <c r="G85" s="5"/>
    </row>
    <row r="86" spans="3:10" x14ac:dyDescent="0.3">
      <c r="E86" s="5"/>
      <c r="F86" s="5"/>
      <c r="G86" s="5"/>
    </row>
    <row r="87" spans="3:10" x14ac:dyDescent="0.3">
      <c r="E87" s="5"/>
      <c r="F87" s="5"/>
      <c r="G87" s="5"/>
      <c r="J87" t="s">
        <v>15</v>
      </c>
    </row>
    <row r="88" spans="3:10" x14ac:dyDescent="0.3">
      <c r="E88" s="5"/>
      <c r="F88" s="5"/>
      <c r="G88" s="5"/>
    </row>
    <row r="89" spans="3:10" x14ac:dyDescent="0.3">
      <c r="E89" s="5"/>
      <c r="F89" s="5"/>
      <c r="G89" s="5"/>
    </row>
    <row r="90" spans="3:10" x14ac:dyDescent="0.3">
      <c r="E90" s="5"/>
      <c r="F90" s="5"/>
      <c r="G90" s="5"/>
    </row>
    <row r="92" spans="3:10" ht="15.6" x14ac:dyDescent="0.3">
      <c r="C92" s="2" t="s">
        <v>25</v>
      </c>
      <c r="D92" s="2"/>
    </row>
    <row r="93" spans="3:10" ht="15.6" x14ac:dyDescent="0.3">
      <c r="C93" s="3" t="s">
        <v>28</v>
      </c>
      <c r="D93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PRODUCCIÓN</vt:lpstr>
      <vt:lpstr>MIP</vt:lpstr>
      <vt:lpstr>POSCOSECHA</vt:lpstr>
      <vt:lpstr>EXTENSIÓN</vt:lpstr>
      <vt:lpstr>CAPACITACIÓN</vt:lpstr>
      <vt:lpstr>M&amp;C</vt:lpstr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tcont</dc:creator>
  <cp:lastModifiedBy>freddy  cruz</cp:lastModifiedBy>
  <dcterms:created xsi:type="dcterms:W3CDTF">2021-10-29T17:44:32Z</dcterms:created>
  <dcterms:modified xsi:type="dcterms:W3CDTF">2023-10-16T13:54:19Z</dcterms:modified>
</cp:coreProperties>
</file>