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ZA\Downloads\"/>
    </mc:Choice>
  </mc:AlternateContent>
  <xr:revisionPtr revIDLastSave="0" documentId="13_ncr:1_{73B6360C-8A0F-4B7D-84A8-6152B5DFEA4F}" xr6:coauthVersionLast="47" xr6:coauthVersionMax="47" xr10:uidLastSave="{00000000-0000-0000-0000-000000000000}"/>
  <bookViews>
    <workbookView xWindow="-108" yWindow="-108" windowWidth="23256" windowHeight="12456" activeTab="1" xr2:uid="{727B1988-0315-4C05-A15D-8B16F8B20C7A}"/>
  </bookViews>
  <sheets>
    <sheet name="PRODUCCIÓN" sheetId="6" r:id="rId1"/>
    <sheet name="MIP" sheetId="5" r:id="rId2"/>
    <sheet name="POSCOSECHA" sheetId="4" r:id="rId3"/>
    <sheet name="EXTENSIÓN" sheetId="1" r:id="rId4"/>
    <sheet name="CAPACITACION" sheetId="3" r:id="rId5"/>
    <sheet name="M&amp;C" sheetId="9" r:id="rId6"/>
    <sheet name="DES. RURAL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6" l="1" a="1"/>
  <c r="F10" i="6" s="1"/>
  <c r="E47" i="9"/>
  <c r="E46" i="9"/>
  <c r="E45" i="9"/>
  <c r="E44" i="9"/>
  <c r="E43" i="9"/>
  <c r="E42" i="9"/>
  <c r="E41" i="9"/>
  <c r="E40" i="9"/>
  <c r="E39" i="9"/>
  <c r="E38" i="9"/>
  <c r="H18" i="7" l="1"/>
  <c r="H16" i="7"/>
  <c r="H14" i="7"/>
  <c r="H12" i="7"/>
  <c r="H11" i="7"/>
  <c r="J18" i="6"/>
  <c r="I18" i="6"/>
  <c r="H18" i="6"/>
  <c r="F18" i="6"/>
  <c r="E18" i="6"/>
  <c r="D18" i="6"/>
  <c r="C18" i="6"/>
  <c r="K17" i="6"/>
  <c r="G17" i="6"/>
  <c r="K16" i="6"/>
  <c r="G16" i="6"/>
  <c r="K15" i="6"/>
  <c r="G15" i="6"/>
  <c r="K14" i="6"/>
  <c r="G14" i="6"/>
  <c r="K13" i="6"/>
  <c r="G13" i="6"/>
  <c r="K12" i="6"/>
  <c r="G12" i="6"/>
  <c r="K11" i="6"/>
  <c r="G11" i="6"/>
  <c r="K10" i="6"/>
  <c r="G10" i="6"/>
  <c r="G18" i="6" s="1"/>
  <c r="L34" i="5"/>
  <c r="K34" i="5"/>
  <c r="J34" i="5"/>
  <c r="I34" i="5"/>
  <c r="E34" i="5"/>
  <c r="D34" i="5"/>
  <c r="C34" i="5"/>
  <c r="M33" i="5"/>
  <c r="G33" i="5"/>
  <c r="M32" i="5"/>
  <c r="G32" i="5"/>
  <c r="M31" i="5"/>
  <c r="G31" i="5"/>
  <c r="M30" i="5"/>
  <c r="G30" i="5"/>
  <c r="M29" i="5"/>
  <c r="G29" i="5"/>
  <c r="M28" i="5"/>
  <c r="G28" i="5"/>
  <c r="M27" i="5"/>
  <c r="G27" i="5"/>
  <c r="M26" i="5"/>
  <c r="G26" i="5"/>
  <c r="L21" i="5"/>
  <c r="K21" i="5"/>
  <c r="J21" i="5"/>
  <c r="I21" i="5"/>
  <c r="G21" i="5"/>
  <c r="F21" i="5"/>
  <c r="E21" i="5"/>
  <c r="D21" i="5"/>
  <c r="C21" i="5"/>
  <c r="M20" i="5"/>
  <c r="H20" i="5"/>
  <c r="M19" i="5"/>
  <c r="H19" i="5"/>
  <c r="M18" i="5"/>
  <c r="H18" i="5"/>
  <c r="M17" i="5"/>
  <c r="H17" i="5"/>
  <c r="M16" i="5"/>
  <c r="H16" i="5"/>
  <c r="M15" i="5"/>
  <c r="H15" i="5"/>
  <c r="M14" i="5"/>
  <c r="H14" i="5"/>
  <c r="M13" i="5"/>
  <c r="H13" i="5"/>
  <c r="M34" i="5" l="1"/>
  <c r="H21" i="5"/>
  <c r="G34" i="5"/>
  <c r="M21" i="5"/>
  <c r="K18" i="6"/>
  <c r="I35" i="4" l="1"/>
  <c r="N35" i="4" s="1"/>
  <c r="D35" i="4"/>
  <c r="C35" i="4"/>
  <c r="E35" i="4" s="1"/>
  <c r="N34" i="4"/>
  <c r="E34" i="4"/>
  <c r="N33" i="4"/>
  <c r="E33" i="4"/>
  <c r="N32" i="4"/>
  <c r="E32" i="4"/>
  <c r="N31" i="4"/>
  <c r="E31" i="4"/>
  <c r="N30" i="4"/>
  <c r="E30" i="4"/>
  <c r="N29" i="4"/>
  <c r="E29" i="4"/>
  <c r="N28" i="4"/>
  <c r="E28" i="4"/>
  <c r="N27" i="4"/>
  <c r="E27" i="4"/>
  <c r="N26" i="4"/>
  <c r="E26" i="4"/>
  <c r="N25" i="4"/>
  <c r="E25" i="4"/>
  <c r="H19" i="4"/>
  <c r="G19" i="4"/>
  <c r="F19" i="4"/>
  <c r="E19" i="4"/>
  <c r="D19" i="4"/>
  <c r="I18" i="4"/>
  <c r="I17" i="4"/>
  <c r="I16" i="4"/>
  <c r="I15" i="4"/>
  <c r="I14" i="4"/>
  <c r="I13" i="4"/>
  <c r="I12" i="4"/>
  <c r="I11" i="4"/>
  <c r="I19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<sst xmlns="http://schemas.openxmlformats.org/spreadsheetml/2006/main" count="344" uniqueCount="141">
  <si>
    <t>Mes: AGOSTO 2023</t>
  </si>
  <si>
    <t>Visitas Ficas</t>
  </si>
  <si>
    <t>H</t>
  </si>
  <si>
    <t>M</t>
  </si>
  <si>
    <t>Total P.</t>
  </si>
  <si>
    <t>Adiestramientos</t>
  </si>
  <si>
    <t>Visitas Domic.</t>
  </si>
  <si>
    <t>Consultas Oficina</t>
  </si>
  <si>
    <t>Dem. Métodos</t>
  </si>
  <si>
    <t>Dem. Resultados</t>
  </si>
  <si>
    <t>Giras</t>
  </si>
  <si>
    <t>Día de Campo</t>
  </si>
  <si>
    <t>Reuniones</t>
  </si>
  <si>
    <t>TOTALES</t>
  </si>
  <si>
    <t>NORDESTE</t>
  </si>
  <si>
    <t>NORTE</t>
  </si>
  <si>
    <t>SURESTE</t>
  </si>
  <si>
    <t>SUROESTE</t>
  </si>
  <si>
    <t>DIVISIÓN DE EXTENSIÓN</t>
  </si>
  <si>
    <t>REGIONALES</t>
  </si>
  <si>
    <t>CENTRAL</t>
  </si>
  <si>
    <t>NORCENTRAL</t>
  </si>
  <si>
    <t>NOROESTE</t>
  </si>
  <si>
    <t>SUR</t>
  </si>
  <si>
    <t>CURSOS</t>
  </si>
  <si>
    <t>TALLERES</t>
  </si>
  <si>
    <t>CHARLAS</t>
  </si>
  <si>
    <t>DIVISIÓN DE CAPACITACIÓN</t>
  </si>
  <si>
    <t>DIRECCIÓN TÉCNICA</t>
  </si>
  <si>
    <t>DIVISIÓN COSECHA Y POSTCOSECHA DL CAFÉ</t>
  </si>
  <si>
    <t xml:space="preserve">INFORME DE ACTIVIDADES REALIZADAS CORRESPONIENTES AL MES DE AGOSTO 2023                                     </t>
  </si>
  <si>
    <t>CUADRO RESUMEN DE: EQUIPOS, MAQUINARIAS E INFRAESTRUCTURAS, INTERVENIDAS PARA EL BENEFICCIADO DEL CAFÉ</t>
  </si>
  <si>
    <t>DESPULPADORA</t>
  </si>
  <si>
    <t>MOLINO</t>
  </si>
  <si>
    <t xml:space="preserve">OTROS </t>
  </si>
  <si>
    <t xml:space="preserve">CENTRAL </t>
  </si>
  <si>
    <t>TOTAL</t>
  </si>
  <si>
    <t>PRONÓSTICO Y REPORTE DE COSECHA 2023-2024</t>
  </si>
  <si>
    <t>DIRECCIONES REGIONALES</t>
  </si>
  <si>
    <t>TOTAL AREA EN PRODUCCIÓN (TAS.)</t>
  </si>
  <si>
    <t>PRODUCCIÓN ESPERADA EN QQS. ORO (PRONÓSTICO)</t>
  </si>
  <si>
    <t>CAFÉ COSECHADO  (QQs.)</t>
  </si>
  <si>
    <t>PLANTACIÓN VIEJA</t>
  </si>
  <si>
    <t>PLANTACIÓN NUEVA</t>
  </si>
  <si>
    <t>AGOST.</t>
  </si>
  <si>
    <t>SEPT.</t>
  </si>
  <si>
    <t>OCT.</t>
  </si>
  <si>
    <t>NOV.</t>
  </si>
  <si>
    <t>DIC.</t>
  </si>
  <si>
    <t>FECHA</t>
  </si>
  <si>
    <t>INFORME DIRECCION TECNICA.</t>
  </si>
  <si>
    <t>RESUMEN MANEJO INTERADO DE PLAGAS</t>
  </si>
  <si>
    <t>AGOSTO, 2023.</t>
  </si>
  <si>
    <t xml:space="preserve"> </t>
  </si>
  <si>
    <t>TRAMPEO DE BROCA</t>
  </si>
  <si>
    <t>BENEFICIARIOS</t>
  </si>
  <si>
    <t>CONTROL QUÍMICO DE BROCA</t>
  </si>
  <si>
    <t>TRAMPAS INSTALADAS</t>
  </si>
  <si>
    <t>FINCAS EN TRAMPEO</t>
  </si>
  <si>
    <t>TAREAS TRAMPEADAS</t>
  </si>
  <si>
    <t>FINCAS INTERVENIDAS</t>
  </si>
  <si>
    <t xml:space="preserve">TAREAS </t>
  </si>
  <si>
    <t>CONTROL QUIMICO DE ROYA</t>
  </si>
  <si>
    <t>CONTROL DE MALEZAS</t>
  </si>
  <si>
    <t>INFORME DIRECCION TECNICA</t>
  </si>
  <si>
    <t xml:space="preserve"> SIEMBRAS DE PLANTAS DE CAFÉ EN FOMENTO Y RENOVACIÓN DE CAFETALES</t>
  </si>
  <si>
    <t>PLANTAS SEMBRADAS</t>
  </si>
  <si>
    <t>TAREAS FOMENTADAS</t>
  </si>
  <si>
    <t>TAREAS RENOVADAS</t>
  </si>
  <si>
    <t>DEPARTAMENTO DE DESARROLLO RURAL</t>
  </si>
  <si>
    <t>INFORME ACTIVIDADES  MENSUALES</t>
  </si>
  <si>
    <t>FECHA :  AGOSTO 2023</t>
  </si>
  <si>
    <t>ACTIVIDAD</t>
  </si>
  <si>
    <t>OBJETIVO</t>
  </si>
  <si>
    <t xml:space="preserve">PARTICIPANTES </t>
  </si>
  <si>
    <t>V</t>
  </si>
  <si>
    <t>Total</t>
  </si>
  <si>
    <t>LUGAR</t>
  </si>
  <si>
    <t>2 del mes de agosto 2023</t>
  </si>
  <si>
    <t>Reunion</t>
  </si>
  <si>
    <t>Participacion en reunion de inauguracion carretera Guineal-Jagua Clara, por el Ministro de Agricultura</t>
  </si>
  <si>
    <t>Ministro de Agricultura, Gobernadora Provincial, Vice Ministros, Dirigentes de organizaciones comunitarias de la zona, Victor Perez Div. De Desarrollo  de las Organizaciones Dpto. Des. Rural. Dir. Reg. Nordeste INDOCAFE y otros tecnicos</t>
  </si>
  <si>
    <t>Guineal, San Francisco de Macoris, Prov. Duarte.</t>
  </si>
  <si>
    <t>4,5, 15 y 21 del mes de agosto 2023</t>
  </si>
  <si>
    <t xml:space="preserve">Reuniones </t>
  </si>
  <si>
    <t>Apoyo Cooperativa COOPDIESA, en diferentes reuniones y acciones  en su proceso de desarrollo</t>
  </si>
  <si>
    <t xml:space="preserve">Victor Perez Div. De Desarrollo  de las Organizaciones Dpto. Des. Rural, Eladio Reynoso presidente, otros miembros, tecnicos de INDOCAFE y el Instituto Agrario Dominicano (IAD) </t>
  </si>
  <si>
    <t>San Francisco de Macoris, Prov. Duarte.</t>
  </si>
  <si>
    <t>17 e agosto 2023</t>
  </si>
  <si>
    <t xml:space="preserve">Taller </t>
  </si>
  <si>
    <t xml:space="preserve">Apoyara Regional Nordeste en logistica del taller virtual del Ministerio de Administracion Publica MAP a los servidores publicos </t>
  </si>
  <si>
    <t>Victor Perez Div. De Desarrollo  de las Organizaciones,  Tecnicos, administrativos y obreros de la Regional Nordeste.</t>
  </si>
  <si>
    <t xml:space="preserve">San Francisco de Macoris </t>
  </si>
  <si>
    <t>26 de agosto 2023</t>
  </si>
  <si>
    <t xml:space="preserve">Visita </t>
  </si>
  <si>
    <t xml:space="preserve">Visita a la comunidad de Chinguelo con Ing. German Taveras de la DGDC, en proceso de apoyo para construccion puente comunidad de los Guayuyos </t>
  </si>
  <si>
    <t>Victor Perez Div. De Desarrollo  de las Organizaciones Dpto. Des. Rural.  Ing. German Taveras Enc. Nacional Dpto. Ingenieria DGCD</t>
  </si>
  <si>
    <t>Chinguelo, San Francisco de Macoris, Prov. Duarte.</t>
  </si>
  <si>
    <t>30 de agoste 2023</t>
  </si>
  <si>
    <t>Jornadas de trabajo</t>
  </si>
  <si>
    <t xml:space="preserve">Apoyo CEPDCAFEN, en desarrollo de trabajos en proyecto de café, apoyado por PPS/PNUD </t>
  </si>
  <si>
    <t>Victor Perez Div. De Desarrollo  de las Organizaciones Dpto. Des. Rural.  Dirigentes de CEPDCAFEN y productores</t>
  </si>
  <si>
    <t>El Diviso, Caballero, Cotui</t>
  </si>
  <si>
    <t>DIVISION DE VERIFICACION</t>
  </si>
  <si>
    <t>No.</t>
  </si>
  <si>
    <t>DETALLE</t>
  </si>
  <si>
    <t>AGO</t>
  </si>
  <si>
    <t>Inspecciones nuevas a: fincas, beneficio húmedo y beneficio seco</t>
  </si>
  <si>
    <t>Inspecciones de seguimiento a: fincas, beneficio húmedo y beneficio seco</t>
  </si>
  <si>
    <t>Inspecciones realizadas a la Denominación de Origen “Café de Valdesia”</t>
  </si>
  <si>
    <t>Inspecciones realizadas a la Denominación de Origen “Café Barahona”</t>
  </si>
  <si>
    <t>Inspecciones realizadas a la Marca de Certificación “Café Monte Bonito”</t>
  </si>
  <si>
    <t>Inspección y toma de muestra de Lotes de Café Verde y Café Semi-Tostado de exportación</t>
  </si>
  <si>
    <t>ACTIVIDADES REALIZADAS</t>
  </si>
  <si>
    <t>LABORATORIO RAÚL H. MELO</t>
  </si>
  <si>
    <t>Muestras recibidas por el laboratorio</t>
  </si>
  <si>
    <t>Muestras analizadas por el laboratorio</t>
  </si>
  <si>
    <t>Análisis sensorial realizados por el laboratorio</t>
  </si>
  <si>
    <t>Análisis físico realizados por el laboratorio</t>
  </si>
  <si>
    <t>Análisis de ocratoxina realizados por el laboratorio</t>
  </si>
  <si>
    <t>Lotes de exportación analizados por el laboratorio</t>
  </si>
  <si>
    <t>Sacos de café correspondientes a los lotes de exportación analizados (sacos de 60 Kg.)</t>
  </si>
  <si>
    <t>Muestras directas analizadas por el laboratorio (Partidas)</t>
  </si>
  <si>
    <t>AGOSTO - 23</t>
  </si>
  <si>
    <t>VERDE</t>
  </si>
  <si>
    <t>TOSTADO</t>
  </si>
  <si>
    <t>Contratos de venta registrados de café verde y café procesado</t>
  </si>
  <si>
    <t>Notificaciones de embarque registradas de café verde y café procesado</t>
  </si>
  <si>
    <t>Permisos de embarque con valor comercial emitidos de café verde y café procesado</t>
  </si>
  <si>
    <t>Permisos de embarque sin valor comercial emitidos de café verde y café procesado</t>
  </si>
  <si>
    <t>Certificados de origen emitidos de café verde y café procesado</t>
  </si>
  <si>
    <t>Registro de exportador tramitados y/o realizados</t>
  </si>
  <si>
    <t>Volumen (QQ.) de café exportado en todas sus formas</t>
  </si>
  <si>
    <t>Divisas (US$) generas por las exportaciones de café en todas sus formas</t>
  </si>
  <si>
    <t>Certificaciones de nuevas fincas</t>
  </si>
  <si>
    <t>Certificaciones de producto</t>
  </si>
  <si>
    <t>DIVISION DE COMERCIAL Y CERTIFICACIÓN</t>
  </si>
  <si>
    <t>Actividades realizadas durante el año 2023</t>
  </si>
  <si>
    <t>INSTITUTO DOMINICANO DEL CAFÉ</t>
  </si>
  <si>
    <t>NORDESTE (ROBUSTA)</t>
  </si>
  <si>
    <t>SURESTE (ROBUSTA)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</si>
</sst>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0" fontId="2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64" fontId="1" fillId="0" borderId="0" xfId="2" applyNumberFormat="1" applyFont="1" applyBorder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8" fillId="2" borderId="0" xfId="0" applyFont="1" applyFill="1"/>
    <xf numFmtId="0" fontId="8" fillId="2" borderId="1" xfId="0" applyFont="1" applyFill="1" applyBorder="1"/>
    <xf numFmtId="0" fontId="8" fillId="2" borderId="2" xfId="0" applyFont="1" applyFill="1" applyBorder="1"/>
    <xf numFmtId="0" fontId="8" fillId="2" borderId="3" xfId="0" applyFont="1" applyFill="1" applyBorder="1" applyAlignment="1">
      <alignment horizontal="center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0" fontId="10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</cellXfs>
  <cellStyles count="4">
    <cellStyle name="Comma 2" xfId="3" xr:uid="{082B91CB-0436-4D47-A00F-1533420CDDA1}"/>
    <cellStyle name="Millares 5" xfId="2" xr:uid="{A62A658A-D786-4174-BA6D-2712622EF4A7}"/>
    <cellStyle name="Normal" xfId="0" builtinId="0"/>
    <cellStyle name="Normal 5 2" xfId="1" xr:uid="{432AD7DA-A5AF-4EE8-BC03-77FD682AE0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BDF2D-CFDD-445A-9250-C225AF0A8F89}">
  <dimension ref="B3:N22"/>
  <sheetViews>
    <sheetView workbookViewId="0">
      <selection activeCell="N22" sqref="N22"/>
    </sheetView>
  </sheetViews>
  <sheetFormatPr defaultColWidth="11.5546875" defaultRowHeight="14.4" x14ac:dyDescent="0.3"/>
  <cols>
    <col min="2" max="3" width="15.21875" customWidth="1"/>
    <col min="4" max="4" width="16" customWidth="1"/>
    <col min="8" max="8" width="15.21875" customWidth="1"/>
  </cols>
  <sheetData>
    <row r="3" spans="2:14" x14ac:dyDescent="0.3">
      <c r="B3" s="20" t="s">
        <v>138</v>
      </c>
      <c r="C3" s="20"/>
      <c r="D3" s="20"/>
      <c r="E3" s="20"/>
      <c r="F3" s="20"/>
      <c r="G3" s="20"/>
      <c r="H3" s="20"/>
      <c r="I3" s="20"/>
      <c r="J3" s="20"/>
      <c r="K3" s="20"/>
    </row>
    <row r="4" spans="2:14" x14ac:dyDescent="0.3">
      <c r="B4" t="s">
        <v>64</v>
      </c>
    </row>
    <row r="5" spans="2:14" x14ac:dyDescent="0.3">
      <c r="B5" t="s">
        <v>65</v>
      </c>
    </row>
    <row r="6" spans="2:14" x14ac:dyDescent="0.3">
      <c r="B6" t="s">
        <v>52</v>
      </c>
    </row>
    <row r="8" spans="2:14" x14ac:dyDescent="0.3">
      <c r="D8" t="s">
        <v>55</v>
      </c>
      <c r="H8" t="s">
        <v>55</v>
      </c>
    </row>
    <row r="9" spans="2:14" x14ac:dyDescent="0.3">
      <c r="B9" t="s">
        <v>19</v>
      </c>
      <c r="C9" t="s">
        <v>66</v>
      </c>
      <c r="D9" t="s">
        <v>67</v>
      </c>
      <c r="E9" t="s">
        <v>2</v>
      </c>
      <c r="F9" t="s">
        <v>3</v>
      </c>
      <c r="G9" t="s">
        <v>13</v>
      </c>
      <c r="H9" t="s">
        <v>68</v>
      </c>
      <c r="I9" t="s">
        <v>2</v>
      </c>
      <c r="J9" t="s">
        <v>3</v>
      </c>
      <c r="K9" t="s">
        <v>13</v>
      </c>
    </row>
    <row r="10" spans="2:14" x14ac:dyDescent="0.3">
      <c r="B10" t="s">
        <v>15</v>
      </c>
      <c r="C10">
        <v>133552</v>
      </c>
      <c r="D10">
        <v>174</v>
      </c>
      <c r="E10">
        <v>19</v>
      </c>
      <c r="F10" t="e" cm="1">
        <f t="array" ref="F10">+MIP!G</f>
        <v>#NAME?</v>
      </c>
      <c r="G10" t="e">
        <f t="shared" ref="G10:G15" si="0">SUM(E10:F10)</f>
        <v>#NAME?</v>
      </c>
      <c r="H10">
        <v>333</v>
      </c>
      <c r="I10">
        <v>14</v>
      </c>
      <c r="J10">
        <v>0</v>
      </c>
      <c r="K10">
        <f t="shared" ref="K10:K17" si="1">SUM(I10:J10)</f>
        <v>14</v>
      </c>
    </row>
    <row r="11" spans="2:14" x14ac:dyDescent="0.3">
      <c r="B11" t="s">
        <v>21</v>
      </c>
      <c r="C11">
        <v>9250</v>
      </c>
      <c r="D11">
        <v>35</v>
      </c>
      <c r="E11">
        <v>5</v>
      </c>
      <c r="F11">
        <v>0</v>
      </c>
      <c r="G11">
        <f t="shared" si="0"/>
        <v>5</v>
      </c>
      <c r="H11">
        <v>0</v>
      </c>
      <c r="I11">
        <v>0</v>
      </c>
      <c r="J11">
        <v>0</v>
      </c>
      <c r="K11">
        <f t="shared" si="1"/>
        <v>0</v>
      </c>
    </row>
    <row r="12" spans="2:14" x14ac:dyDescent="0.3">
      <c r="B12" t="s">
        <v>22</v>
      </c>
      <c r="C12">
        <v>55513</v>
      </c>
      <c r="D12">
        <v>74</v>
      </c>
      <c r="E12">
        <v>12</v>
      </c>
      <c r="F12">
        <v>1</v>
      </c>
      <c r="G12">
        <f t="shared" si="0"/>
        <v>13</v>
      </c>
      <c r="H12">
        <v>118</v>
      </c>
      <c r="I12">
        <v>19</v>
      </c>
      <c r="J12">
        <v>3</v>
      </c>
      <c r="K12">
        <f t="shared" si="1"/>
        <v>22</v>
      </c>
      <c r="N12" t="s">
        <v>53</v>
      </c>
    </row>
    <row r="13" spans="2:14" x14ac:dyDescent="0.3">
      <c r="B13" t="s">
        <v>14</v>
      </c>
      <c r="C13">
        <v>11400</v>
      </c>
      <c r="D13">
        <v>26</v>
      </c>
      <c r="E13">
        <v>7</v>
      </c>
      <c r="F13">
        <v>0</v>
      </c>
      <c r="G13">
        <f t="shared" si="0"/>
        <v>7</v>
      </c>
      <c r="H13">
        <v>21</v>
      </c>
      <c r="I13">
        <v>5</v>
      </c>
      <c r="J13">
        <v>0</v>
      </c>
      <c r="K13">
        <f t="shared" si="1"/>
        <v>5</v>
      </c>
      <c r="M13" t="s">
        <v>53</v>
      </c>
    </row>
    <row r="14" spans="2:14" x14ac:dyDescent="0.3">
      <c r="B14" t="s">
        <v>20</v>
      </c>
      <c r="C14">
        <v>95730</v>
      </c>
      <c r="D14">
        <v>48</v>
      </c>
      <c r="E14">
        <v>3</v>
      </c>
      <c r="F14">
        <v>0</v>
      </c>
      <c r="G14">
        <f t="shared" si="0"/>
        <v>3</v>
      </c>
      <c r="H14">
        <v>333</v>
      </c>
      <c r="I14">
        <v>10</v>
      </c>
      <c r="J14">
        <v>0</v>
      </c>
      <c r="K14">
        <f t="shared" si="1"/>
        <v>10</v>
      </c>
      <c r="M14" t="s">
        <v>53</v>
      </c>
    </row>
    <row r="15" spans="2:14" x14ac:dyDescent="0.3">
      <c r="B15" t="s">
        <v>16</v>
      </c>
      <c r="C15">
        <v>11592</v>
      </c>
      <c r="D15">
        <v>0</v>
      </c>
      <c r="E15">
        <v>0</v>
      </c>
      <c r="F15">
        <v>0</v>
      </c>
      <c r="G15">
        <f t="shared" si="0"/>
        <v>0</v>
      </c>
      <c r="H15">
        <v>46</v>
      </c>
      <c r="I15">
        <v>8</v>
      </c>
      <c r="J15">
        <v>1</v>
      </c>
      <c r="K15">
        <f t="shared" si="1"/>
        <v>9</v>
      </c>
    </row>
    <row r="16" spans="2:14" x14ac:dyDescent="0.3">
      <c r="B16" t="s">
        <v>17</v>
      </c>
      <c r="C16">
        <v>243100</v>
      </c>
      <c r="D16">
        <v>235</v>
      </c>
      <c r="E16">
        <v>19</v>
      </c>
      <c r="F16">
        <v>2</v>
      </c>
      <c r="G16">
        <f>SUM(E16:F16)</f>
        <v>21</v>
      </c>
      <c r="H16">
        <v>754</v>
      </c>
      <c r="I16">
        <v>63</v>
      </c>
      <c r="J16">
        <v>7</v>
      </c>
      <c r="K16">
        <f t="shared" si="1"/>
        <v>70</v>
      </c>
      <c r="M16" t="s">
        <v>53</v>
      </c>
    </row>
    <row r="17" spans="2:13" x14ac:dyDescent="0.3">
      <c r="B17" t="s">
        <v>23</v>
      </c>
      <c r="C17">
        <v>367208</v>
      </c>
      <c r="D17">
        <v>852</v>
      </c>
      <c r="E17">
        <v>13</v>
      </c>
      <c r="F17">
        <v>1</v>
      </c>
      <c r="G17">
        <f>SUM(E17:F17)</f>
        <v>14</v>
      </c>
      <c r="H17">
        <v>853.72</v>
      </c>
      <c r="I17">
        <v>44</v>
      </c>
      <c r="J17">
        <v>9</v>
      </c>
      <c r="K17">
        <f t="shared" si="1"/>
        <v>53</v>
      </c>
    </row>
    <row r="18" spans="2:13" x14ac:dyDescent="0.3">
      <c r="B18" t="s">
        <v>13</v>
      </c>
      <c r="C18">
        <f>+C10+C11+C12+C13+C14+C15+C16+C17</f>
        <v>927345</v>
      </c>
      <c r="D18">
        <f>+D10+D11+D12+D13+D14+D15+D16+D17</f>
        <v>1444</v>
      </c>
      <c r="E18">
        <f>SUM(E10:E17)</f>
        <v>78</v>
      </c>
      <c r="F18">
        <f>SUM(F11:F17)</f>
        <v>4</v>
      </c>
      <c r="G18" t="e">
        <f t="shared" ref="G18:K18" si="2">+G10+G11+G12+G13+G14+G15+G16+G17</f>
        <v>#NAME?</v>
      </c>
      <c r="H18">
        <f t="shared" si="2"/>
        <v>2458.7200000000003</v>
      </c>
      <c r="I18">
        <f t="shared" si="2"/>
        <v>163</v>
      </c>
      <c r="J18">
        <f t="shared" si="2"/>
        <v>20</v>
      </c>
      <c r="K18">
        <f t="shared" si="2"/>
        <v>183</v>
      </c>
    </row>
    <row r="20" spans="2:13" x14ac:dyDescent="0.3">
      <c r="G20" t="s">
        <v>53</v>
      </c>
      <c r="M20" t="s">
        <v>53</v>
      </c>
    </row>
    <row r="21" spans="2:13" x14ac:dyDescent="0.3">
      <c r="G21" t="s">
        <v>53</v>
      </c>
    </row>
    <row r="22" spans="2:13" x14ac:dyDescent="0.3">
      <c r="F22" t="s">
        <v>53</v>
      </c>
    </row>
  </sheetData>
  <mergeCells count="1">
    <mergeCell ref="B3:K3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D97B3-C3CA-4C8F-958F-4D8243690BA7}">
  <dimension ref="B6:P46"/>
  <sheetViews>
    <sheetView tabSelected="1" zoomScale="98" zoomScaleNormal="98" workbookViewId="0">
      <selection activeCell="D11" sqref="D11"/>
    </sheetView>
  </sheetViews>
  <sheetFormatPr defaultColWidth="11.5546875" defaultRowHeight="14.4" x14ac:dyDescent="0.3"/>
  <cols>
    <col min="2" max="2" width="15" customWidth="1"/>
    <col min="3" max="3" width="16.77734375" customWidth="1"/>
    <col min="5" max="5" width="18.21875" customWidth="1"/>
    <col min="6" max="6" width="5.6640625" customWidth="1"/>
    <col min="7" max="8" width="11.5546875" customWidth="1"/>
    <col min="9" max="9" width="15.33203125" customWidth="1"/>
    <col min="10" max="10" width="11.5546875" customWidth="1"/>
    <col min="11" max="11" width="10.21875" style="10" customWidth="1"/>
    <col min="12" max="12" width="12.6640625" customWidth="1"/>
    <col min="13" max="13" width="27" customWidth="1"/>
  </cols>
  <sheetData>
    <row r="6" spans="2:16" x14ac:dyDescent="0.3">
      <c r="B6" t="s">
        <v>138</v>
      </c>
      <c r="K6"/>
    </row>
    <row r="7" spans="2:16" x14ac:dyDescent="0.3">
      <c r="B7" t="s">
        <v>50</v>
      </c>
      <c r="K7"/>
    </row>
    <row r="8" spans="2:16" x14ac:dyDescent="0.3">
      <c r="B8" t="s">
        <v>51</v>
      </c>
      <c r="K8"/>
    </row>
    <row r="9" spans="2:16" x14ac:dyDescent="0.3">
      <c r="B9" t="s">
        <v>52</v>
      </c>
      <c r="K9"/>
    </row>
    <row r="10" spans="2:16" x14ac:dyDescent="0.3">
      <c r="F10" t="s">
        <v>53</v>
      </c>
      <c r="I10" t="s">
        <v>53</v>
      </c>
      <c r="K10"/>
      <c r="O10" t="s">
        <v>53</v>
      </c>
    </row>
    <row r="11" spans="2:16" ht="33" customHeight="1" x14ac:dyDescent="0.3">
      <c r="B11" t="s">
        <v>54</v>
      </c>
      <c r="F11" t="s">
        <v>55</v>
      </c>
      <c r="I11" t="s">
        <v>56</v>
      </c>
      <c r="K11" t="s">
        <v>55</v>
      </c>
    </row>
    <row r="12" spans="2:16" x14ac:dyDescent="0.3">
      <c r="B12" t="s">
        <v>19</v>
      </c>
      <c r="C12" t="s">
        <v>57</v>
      </c>
      <c r="D12" t="s">
        <v>58</v>
      </c>
      <c r="E12" t="s">
        <v>59</v>
      </c>
      <c r="F12" t="s">
        <v>2</v>
      </c>
      <c r="G12" t="s">
        <v>3</v>
      </c>
      <c r="H12" t="s">
        <v>13</v>
      </c>
      <c r="I12" t="s">
        <v>60</v>
      </c>
      <c r="J12" t="s">
        <v>61</v>
      </c>
      <c r="K12" t="s">
        <v>2</v>
      </c>
      <c r="L12" t="s">
        <v>3</v>
      </c>
      <c r="M12" t="s">
        <v>13</v>
      </c>
    </row>
    <row r="13" spans="2:16" x14ac:dyDescent="0.3">
      <c r="B13" t="s">
        <v>15</v>
      </c>
      <c r="C13">
        <v>1547</v>
      </c>
      <c r="D13">
        <v>15</v>
      </c>
      <c r="E13">
        <v>1590</v>
      </c>
      <c r="F13">
        <v>14</v>
      </c>
      <c r="G13">
        <v>1</v>
      </c>
      <c r="H13">
        <f>SUM(F13:G13)</f>
        <v>15</v>
      </c>
      <c r="I13">
        <v>0</v>
      </c>
      <c r="J13">
        <v>0</v>
      </c>
      <c r="K13">
        <v>0</v>
      </c>
      <c r="L13">
        <v>0</v>
      </c>
      <c r="M13">
        <f>SUM(K13:L13)</f>
        <v>0</v>
      </c>
    </row>
    <row r="14" spans="2:16" x14ac:dyDescent="0.3">
      <c r="B14" t="s">
        <v>21</v>
      </c>
      <c r="C14">
        <v>430</v>
      </c>
      <c r="D14">
        <v>8</v>
      </c>
      <c r="E14">
        <v>2124</v>
      </c>
      <c r="F14">
        <v>7</v>
      </c>
      <c r="G14">
        <v>1</v>
      </c>
      <c r="H14">
        <f t="shared" ref="H14:H20" si="0">SUM(F14:G14)</f>
        <v>8</v>
      </c>
      <c r="I14">
        <v>0</v>
      </c>
      <c r="J14">
        <v>0</v>
      </c>
      <c r="K14">
        <v>0</v>
      </c>
      <c r="L14">
        <v>0</v>
      </c>
      <c r="M14">
        <f t="shared" ref="M14:M20" si="1">SUM(K14:L14)</f>
        <v>0</v>
      </c>
    </row>
    <row r="15" spans="2:16" x14ac:dyDescent="0.3">
      <c r="B15" t="s">
        <v>22</v>
      </c>
      <c r="C15">
        <v>0</v>
      </c>
      <c r="D15">
        <v>0</v>
      </c>
      <c r="E15">
        <v>0</v>
      </c>
      <c r="F15">
        <v>0</v>
      </c>
      <c r="G15">
        <v>0</v>
      </c>
      <c r="H15">
        <f t="shared" si="0"/>
        <v>0</v>
      </c>
      <c r="I15">
        <v>0</v>
      </c>
      <c r="J15">
        <v>0</v>
      </c>
      <c r="K15">
        <v>0</v>
      </c>
      <c r="L15">
        <v>0</v>
      </c>
      <c r="M15">
        <f t="shared" si="1"/>
        <v>0</v>
      </c>
    </row>
    <row r="16" spans="2:16" x14ac:dyDescent="0.3">
      <c r="B16" t="s">
        <v>14</v>
      </c>
      <c r="C16">
        <v>0</v>
      </c>
      <c r="D16">
        <v>0</v>
      </c>
      <c r="E16">
        <v>0</v>
      </c>
      <c r="F16">
        <v>0</v>
      </c>
      <c r="G16">
        <v>0</v>
      </c>
      <c r="H16">
        <f t="shared" si="0"/>
        <v>0</v>
      </c>
      <c r="I16">
        <v>0</v>
      </c>
      <c r="J16">
        <v>0</v>
      </c>
      <c r="K16">
        <v>0</v>
      </c>
      <c r="L16">
        <v>0</v>
      </c>
      <c r="M16">
        <f t="shared" si="1"/>
        <v>0</v>
      </c>
      <c r="P16" t="s">
        <v>53</v>
      </c>
    </row>
    <row r="17" spans="2:16" x14ac:dyDescent="0.3">
      <c r="B17" t="s">
        <v>20</v>
      </c>
      <c r="C17">
        <v>1283</v>
      </c>
      <c r="D17">
        <v>13</v>
      </c>
      <c r="E17">
        <v>1283</v>
      </c>
      <c r="F17">
        <v>13</v>
      </c>
      <c r="G17">
        <v>0</v>
      </c>
      <c r="H17">
        <f t="shared" si="0"/>
        <v>13</v>
      </c>
      <c r="I17">
        <v>0</v>
      </c>
      <c r="J17">
        <v>0</v>
      </c>
      <c r="K17">
        <v>0</v>
      </c>
      <c r="L17">
        <v>0</v>
      </c>
      <c r="M17">
        <f t="shared" si="1"/>
        <v>0</v>
      </c>
      <c r="N17" t="s">
        <v>53</v>
      </c>
      <c r="O17" t="s">
        <v>53</v>
      </c>
    </row>
    <row r="18" spans="2:16" x14ac:dyDescent="0.3">
      <c r="B18" t="s">
        <v>16</v>
      </c>
      <c r="C18">
        <v>105</v>
      </c>
      <c r="D18">
        <v>7</v>
      </c>
      <c r="E18">
        <v>128</v>
      </c>
      <c r="F18">
        <v>7</v>
      </c>
      <c r="G18">
        <v>0</v>
      </c>
      <c r="H18">
        <f t="shared" si="0"/>
        <v>7</v>
      </c>
      <c r="I18">
        <v>0</v>
      </c>
      <c r="J18">
        <v>0</v>
      </c>
      <c r="K18">
        <v>0</v>
      </c>
      <c r="L18">
        <v>0</v>
      </c>
      <c r="M18">
        <f t="shared" si="1"/>
        <v>0</v>
      </c>
      <c r="O18" t="s">
        <v>53</v>
      </c>
      <c r="P18" t="s">
        <v>53</v>
      </c>
    </row>
    <row r="19" spans="2:16" x14ac:dyDescent="0.3">
      <c r="B19" t="s">
        <v>17</v>
      </c>
      <c r="C19">
        <v>280</v>
      </c>
      <c r="D19">
        <v>9</v>
      </c>
      <c r="E19">
        <v>280</v>
      </c>
      <c r="F19">
        <v>9</v>
      </c>
      <c r="G19">
        <v>0</v>
      </c>
      <c r="H19">
        <f t="shared" si="0"/>
        <v>9</v>
      </c>
      <c r="I19">
        <v>0</v>
      </c>
      <c r="J19">
        <v>0</v>
      </c>
      <c r="K19">
        <v>0</v>
      </c>
      <c r="L19">
        <v>0</v>
      </c>
      <c r="M19">
        <f t="shared" si="1"/>
        <v>0</v>
      </c>
      <c r="N19" t="s">
        <v>53</v>
      </c>
      <c r="O19" t="s">
        <v>53</v>
      </c>
    </row>
    <row r="20" spans="2:16" x14ac:dyDescent="0.3">
      <c r="B20" t="s">
        <v>23</v>
      </c>
      <c r="C20">
        <v>0</v>
      </c>
      <c r="D20">
        <v>0</v>
      </c>
      <c r="E20">
        <v>0</v>
      </c>
      <c r="F20">
        <v>0</v>
      </c>
      <c r="G20">
        <v>0</v>
      </c>
      <c r="H20">
        <f t="shared" si="0"/>
        <v>0</v>
      </c>
      <c r="I20">
        <v>0</v>
      </c>
      <c r="J20">
        <v>0</v>
      </c>
      <c r="K20">
        <v>0</v>
      </c>
      <c r="L20">
        <v>0</v>
      </c>
      <c r="M20">
        <f t="shared" si="1"/>
        <v>0</v>
      </c>
    </row>
    <row r="21" spans="2:16" x14ac:dyDescent="0.3">
      <c r="B21" t="s">
        <v>13</v>
      </c>
      <c r="C21">
        <f>+C13+C14+C15+C16+C17+C18+C19+C20</f>
        <v>3645</v>
      </c>
      <c r="D21">
        <f t="shared" ref="D21:H21" si="2">+D13+D14+D15+D16+D17+D18+D19+D20</f>
        <v>52</v>
      </c>
      <c r="E21">
        <f t="shared" si="2"/>
        <v>5405</v>
      </c>
      <c r="F21">
        <f t="shared" si="2"/>
        <v>50</v>
      </c>
      <c r="G21">
        <f t="shared" si="2"/>
        <v>2</v>
      </c>
      <c r="H21">
        <f t="shared" si="2"/>
        <v>52</v>
      </c>
      <c r="I21">
        <f>SUM(I13:I20)</f>
        <v>0</v>
      </c>
      <c r="J21">
        <f t="shared" ref="J21:M21" si="3">+J13+J14+J15+J16+J17+J18+J19+J20</f>
        <v>0</v>
      </c>
      <c r="K21">
        <f t="shared" si="3"/>
        <v>0</v>
      </c>
      <c r="L21">
        <f t="shared" si="3"/>
        <v>0</v>
      </c>
      <c r="M21">
        <f t="shared" si="3"/>
        <v>0</v>
      </c>
      <c r="O21" t="s">
        <v>53</v>
      </c>
    </row>
    <row r="22" spans="2:16" x14ac:dyDescent="0.3">
      <c r="K22"/>
    </row>
    <row r="23" spans="2:16" x14ac:dyDescent="0.3">
      <c r="K23"/>
    </row>
    <row r="24" spans="2:16" x14ac:dyDescent="0.3">
      <c r="B24" t="s">
        <v>62</v>
      </c>
      <c r="E24" t="s">
        <v>55</v>
      </c>
      <c r="I24" t="s">
        <v>63</v>
      </c>
      <c r="K24" t="s">
        <v>55</v>
      </c>
    </row>
    <row r="25" spans="2:16" x14ac:dyDescent="0.3">
      <c r="B25" t="s">
        <v>19</v>
      </c>
      <c r="C25" t="s">
        <v>60</v>
      </c>
      <c r="D25" t="s">
        <v>61</v>
      </c>
      <c r="E25" t="s">
        <v>2</v>
      </c>
      <c r="F25" t="s">
        <v>3</v>
      </c>
      <c r="G25" t="s">
        <v>13</v>
      </c>
      <c r="I25" t="s">
        <v>60</v>
      </c>
      <c r="J25" t="s">
        <v>61</v>
      </c>
      <c r="K25" t="s">
        <v>2</v>
      </c>
      <c r="L25" t="s">
        <v>3</v>
      </c>
      <c r="M25" t="s">
        <v>13</v>
      </c>
      <c r="O25" t="s">
        <v>53</v>
      </c>
    </row>
    <row r="26" spans="2:16" x14ac:dyDescent="0.3">
      <c r="B26" t="s">
        <v>15</v>
      </c>
      <c r="C26">
        <v>8</v>
      </c>
      <c r="D26">
        <v>2636</v>
      </c>
      <c r="E26">
        <v>8</v>
      </c>
      <c r="F26">
        <v>0</v>
      </c>
      <c r="G26">
        <f>SUM(E26:F26)</f>
        <v>8</v>
      </c>
      <c r="I26">
        <v>97</v>
      </c>
      <c r="J26">
        <v>9917</v>
      </c>
      <c r="K26">
        <v>87</v>
      </c>
      <c r="L26">
        <v>10</v>
      </c>
      <c r="M26">
        <f>SUM(K26:L26)</f>
        <v>97</v>
      </c>
      <c r="O26" s="8"/>
    </row>
    <row r="27" spans="2:16" x14ac:dyDescent="0.3">
      <c r="B27" t="s">
        <v>21</v>
      </c>
      <c r="C27">
        <v>0</v>
      </c>
      <c r="D27">
        <v>0</v>
      </c>
      <c r="E27">
        <v>0</v>
      </c>
      <c r="F27">
        <v>0</v>
      </c>
      <c r="G27">
        <f t="shared" ref="G27:G33" si="4">SUM(E27:F27)</f>
        <v>0</v>
      </c>
      <c r="I27">
        <v>142</v>
      </c>
      <c r="J27">
        <v>2855</v>
      </c>
      <c r="K27">
        <v>130</v>
      </c>
      <c r="L27">
        <v>12</v>
      </c>
      <c r="M27">
        <f>SUM(K27:L27)</f>
        <v>142</v>
      </c>
      <c r="O27" s="8" t="s">
        <v>53</v>
      </c>
    </row>
    <row r="28" spans="2:16" x14ac:dyDescent="0.3">
      <c r="B28" t="s">
        <v>22</v>
      </c>
      <c r="C28">
        <v>23</v>
      </c>
      <c r="D28">
        <v>810</v>
      </c>
      <c r="E28">
        <v>21</v>
      </c>
      <c r="F28">
        <v>2</v>
      </c>
      <c r="G28">
        <f t="shared" si="4"/>
        <v>23</v>
      </c>
      <c r="I28">
        <v>186</v>
      </c>
      <c r="J28">
        <v>7566</v>
      </c>
      <c r="K28">
        <v>174</v>
      </c>
      <c r="L28">
        <v>29</v>
      </c>
      <c r="M28">
        <f t="shared" ref="M28:M33" si="5">SUM(K28:L28)</f>
        <v>203</v>
      </c>
      <c r="O28" t="s">
        <v>53</v>
      </c>
    </row>
    <row r="29" spans="2:16" x14ac:dyDescent="0.3">
      <c r="B29" t="s">
        <v>14</v>
      </c>
      <c r="C29">
        <v>0</v>
      </c>
      <c r="D29">
        <v>0</v>
      </c>
      <c r="E29">
        <v>0</v>
      </c>
      <c r="F29">
        <v>0</v>
      </c>
      <c r="G29">
        <f t="shared" si="4"/>
        <v>0</v>
      </c>
      <c r="I29">
        <v>42</v>
      </c>
      <c r="J29">
        <v>1222</v>
      </c>
      <c r="K29">
        <v>22</v>
      </c>
      <c r="L29">
        <v>3</v>
      </c>
      <c r="M29">
        <f t="shared" si="5"/>
        <v>25</v>
      </c>
      <c r="N29" t="s">
        <v>53</v>
      </c>
    </row>
    <row r="30" spans="2:16" x14ac:dyDescent="0.3">
      <c r="B30" t="s">
        <v>20</v>
      </c>
      <c r="C30">
        <v>0</v>
      </c>
      <c r="D30">
        <v>0</v>
      </c>
      <c r="E30">
        <v>0</v>
      </c>
      <c r="F30">
        <v>0</v>
      </c>
      <c r="G30">
        <f t="shared" si="4"/>
        <v>0</v>
      </c>
      <c r="I30">
        <v>36</v>
      </c>
      <c r="J30">
        <v>1760</v>
      </c>
      <c r="K30">
        <v>32</v>
      </c>
      <c r="L30">
        <v>3</v>
      </c>
      <c r="M30">
        <f t="shared" si="5"/>
        <v>35</v>
      </c>
      <c r="O30" t="s">
        <v>53</v>
      </c>
    </row>
    <row r="31" spans="2:16" x14ac:dyDescent="0.3">
      <c r="B31" t="s">
        <v>16</v>
      </c>
      <c r="C31">
        <v>0</v>
      </c>
      <c r="D31">
        <v>0</v>
      </c>
      <c r="E31">
        <v>0</v>
      </c>
      <c r="F31">
        <v>0</v>
      </c>
      <c r="G31">
        <f t="shared" si="4"/>
        <v>0</v>
      </c>
      <c r="I31">
        <v>75</v>
      </c>
      <c r="J31">
        <v>2245</v>
      </c>
      <c r="K31">
        <v>70</v>
      </c>
      <c r="L31">
        <v>5</v>
      </c>
      <c r="M31">
        <f t="shared" si="5"/>
        <v>75</v>
      </c>
      <c r="O31" t="s">
        <v>53</v>
      </c>
    </row>
    <row r="32" spans="2:16" x14ac:dyDescent="0.3">
      <c r="B32" t="s">
        <v>17</v>
      </c>
      <c r="C32">
        <v>0</v>
      </c>
      <c r="D32">
        <v>0</v>
      </c>
      <c r="E32">
        <v>0</v>
      </c>
      <c r="F32">
        <v>0</v>
      </c>
      <c r="G32">
        <f t="shared" si="4"/>
        <v>0</v>
      </c>
      <c r="I32">
        <v>109</v>
      </c>
      <c r="J32">
        <v>3731</v>
      </c>
      <c r="K32">
        <v>109</v>
      </c>
      <c r="L32">
        <v>0</v>
      </c>
      <c r="M32">
        <f t="shared" si="5"/>
        <v>109</v>
      </c>
      <c r="N32" t="s">
        <v>53</v>
      </c>
    </row>
    <row r="33" spans="2:13" x14ac:dyDescent="0.3">
      <c r="B33" t="s">
        <v>23</v>
      </c>
      <c r="C33">
        <v>0</v>
      </c>
      <c r="D33">
        <v>0</v>
      </c>
      <c r="E33">
        <v>0</v>
      </c>
      <c r="F33">
        <v>0</v>
      </c>
      <c r="G33">
        <f t="shared" si="4"/>
        <v>0</v>
      </c>
      <c r="I33">
        <v>156</v>
      </c>
      <c r="J33">
        <v>8920</v>
      </c>
      <c r="K33">
        <v>138</v>
      </c>
      <c r="L33">
        <v>18</v>
      </c>
      <c r="M33">
        <f t="shared" si="5"/>
        <v>156</v>
      </c>
    </row>
    <row r="34" spans="2:13" x14ac:dyDescent="0.3">
      <c r="B34" t="s">
        <v>13</v>
      </c>
      <c r="C34">
        <f t="shared" ref="C34:G34" si="6">+C26+C27+C28+C29+C30+C31+C32+C33</f>
        <v>31</v>
      </c>
      <c r="D34">
        <f t="shared" si="6"/>
        <v>3446</v>
      </c>
      <c r="E34">
        <f t="shared" si="6"/>
        <v>29</v>
      </c>
      <c r="F34">
        <v>0</v>
      </c>
      <c r="G34">
        <f t="shared" si="6"/>
        <v>31</v>
      </c>
      <c r="I34">
        <f>SUM(I26:I33)</f>
        <v>843</v>
      </c>
      <c r="J34">
        <f>SUM(J26:J33)</f>
        <v>38216</v>
      </c>
      <c r="K34">
        <f t="shared" ref="K34:M34" si="7">SUM(K26:K33)</f>
        <v>762</v>
      </c>
      <c r="L34">
        <f t="shared" si="7"/>
        <v>80</v>
      </c>
      <c r="M34">
        <f t="shared" si="7"/>
        <v>842</v>
      </c>
    </row>
    <row r="35" spans="2:13" x14ac:dyDescent="0.3">
      <c r="K35"/>
    </row>
    <row r="36" spans="2:13" x14ac:dyDescent="0.3">
      <c r="B36" s="9"/>
      <c r="C36" s="9"/>
      <c r="D36" s="5"/>
      <c r="E36" s="9" t="s">
        <v>53</v>
      </c>
      <c r="F36" s="9"/>
      <c r="G36" s="9"/>
      <c r="H36" s="6" t="s">
        <v>53</v>
      </c>
      <c r="I36" s="6"/>
      <c r="J36" s="6"/>
      <c r="K36" s="7"/>
      <c r="L36" s="6"/>
      <c r="M36" s="6"/>
    </row>
    <row r="37" spans="2:13" ht="15.6" x14ac:dyDescent="0.3">
      <c r="B37" s="2"/>
      <c r="C37" s="2"/>
      <c r="D37" s="7" t="s">
        <v>53</v>
      </c>
      <c r="E37" s="2"/>
      <c r="F37" s="2" t="s">
        <v>53</v>
      </c>
      <c r="G37" s="2" t="s">
        <v>53</v>
      </c>
      <c r="H37" s="2"/>
      <c r="I37" s="2" t="s">
        <v>53</v>
      </c>
      <c r="J37" s="2"/>
      <c r="K37" s="4"/>
      <c r="L37" s="2"/>
      <c r="M37" s="2"/>
    </row>
    <row r="38" spans="2:13" ht="15.6" x14ac:dyDescent="0.3">
      <c r="E38" s="4"/>
    </row>
    <row r="39" spans="2:13" ht="15.6" x14ac:dyDescent="0.3">
      <c r="E39" s="4"/>
    </row>
    <row r="40" spans="2:13" ht="15.6" x14ac:dyDescent="0.3">
      <c r="E40" s="4"/>
    </row>
    <row r="41" spans="2:13" ht="15.6" x14ac:dyDescent="0.3">
      <c r="E41" s="4"/>
    </row>
    <row r="42" spans="2:13" ht="15.6" x14ac:dyDescent="0.3">
      <c r="E42" s="4"/>
    </row>
    <row r="43" spans="2:13" ht="15.6" x14ac:dyDescent="0.3">
      <c r="E43" s="4"/>
    </row>
    <row r="44" spans="2:13" ht="15.6" x14ac:dyDescent="0.3">
      <c r="E44" s="4"/>
    </row>
    <row r="45" spans="2:13" ht="15.6" x14ac:dyDescent="0.3">
      <c r="E45" s="4"/>
    </row>
    <row r="46" spans="2:13" ht="15.6" x14ac:dyDescent="0.3">
      <c r="E46" s="4"/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4F65-A3C8-47AE-BE5F-555D24869FF5}">
  <dimension ref="B4:N35"/>
  <sheetViews>
    <sheetView topLeftCell="B18" workbookViewId="0">
      <selection activeCell="C22" sqref="C22"/>
    </sheetView>
  </sheetViews>
  <sheetFormatPr defaultColWidth="8.88671875" defaultRowHeight="14.4" x14ac:dyDescent="0.3"/>
  <cols>
    <col min="1" max="1" width="8.88671875" style="23"/>
    <col min="2" max="2" width="20.109375" style="23" customWidth="1"/>
    <col min="3" max="3" width="36.44140625" style="23" customWidth="1"/>
    <col min="4" max="4" width="16.109375" style="23" customWidth="1"/>
    <col min="5" max="5" width="20.33203125" style="23" customWidth="1"/>
    <col min="6" max="6" width="13.6640625" style="23" customWidth="1"/>
    <col min="7" max="7" width="12.88671875" style="23" customWidth="1"/>
    <col min="8" max="8" width="14.21875" style="23" customWidth="1"/>
    <col min="9" max="9" width="17.44140625" style="23" customWidth="1"/>
    <col min="10" max="10" width="9.5546875" style="23" customWidth="1"/>
    <col min="11" max="13" width="8.88671875" style="23"/>
    <col min="14" max="14" width="11.109375" style="23" customWidth="1"/>
    <col min="15" max="16384" width="8.88671875" style="23"/>
  </cols>
  <sheetData>
    <row r="4" spans="2:9" x14ac:dyDescent="0.3">
      <c r="B4" s="22" t="s">
        <v>138</v>
      </c>
      <c r="C4" s="22"/>
      <c r="D4" s="22"/>
      <c r="E4" s="22"/>
      <c r="F4" s="22"/>
      <c r="G4" s="22"/>
      <c r="H4" s="22"/>
      <c r="I4" s="22"/>
    </row>
    <row r="5" spans="2:9" x14ac:dyDescent="0.3">
      <c r="B5" s="23" t="s">
        <v>28</v>
      </c>
    </row>
    <row r="6" spans="2:9" x14ac:dyDescent="0.3">
      <c r="B6" s="23" t="s">
        <v>29</v>
      </c>
    </row>
    <row r="7" spans="2:9" x14ac:dyDescent="0.3">
      <c r="B7" s="23" t="s">
        <v>30</v>
      </c>
    </row>
    <row r="9" spans="2:9" x14ac:dyDescent="0.3">
      <c r="B9" s="23" t="s">
        <v>31</v>
      </c>
    </row>
    <row r="10" spans="2:9" x14ac:dyDescent="0.3">
      <c r="C10" s="23" t="s">
        <v>19</v>
      </c>
      <c r="D10" s="23" t="s">
        <v>32</v>
      </c>
      <c r="E10" s="23" t="s">
        <v>33</v>
      </c>
      <c r="F10" s="23" t="s">
        <v>34</v>
      </c>
      <c r="G10" s="23" t="s">
        <v>2</v>
      </c>
      <c r="H10" s="23" t="s">
        <v>3</v>
      </c>
      <c r="I10" s="23" t="s">
        <v>13</v>
      </c>
    </row>
    <row r="11" spans="2:9" x14ac:dyDescent="0.3">
      <c r="B11" s="23">
        <v>1</v>
      </c>
      <c r="C11" s="23" t="s">
        <v>35</v>
      </c>
      <c r="D11" s="23">
        <v>1</v>
      </c>
      <c r="E11" s="23">
        <v>0</v>
      </c>
      <c r="F11" s="23">
        <v>0</v>
      </c>
      <c r="G11" s="23">
        <v>1</v>
      </c>
      <c r="H11" s="23">
        <v>0</v>
      </c>
      <c r="I11" s="23">
        <f t="shared" ref="I11:I13" si="0">+G11+H11</f>
        <v>1</v>
      </c>
    </row>
    <row r="12" spans="2:9" x14ac:dyDescent="0.3">
      <c r="B12" s="23">
        <v>2</v>
      </c>
      <c r="C12" s="23" t="s">
        <v>21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f t="shared" si="0"/>
        <v>0</v>
      </c>
    </row>
    <row r="13" spans="2:9" x14ac:dyDescent="0.3">
      <c r="B13" s="23">
        <v>3</v>
      </c>
      <c r="C13" s="23" t="s">
        <v>14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f t="shared" si="0"/>
        <v>0</v>
      </c>
    </row>
    <row r="14" spans="2:9" x14ac:dyDescent="0.3">
      <c r="B14" s="23">
        <v>4</v>
      </c>
      <c r="C14" s="23" t="s">
        <v>22</v>
      </c>
      <c r="D14" s="23">
        <v>5</v>
      </c>
      <c r="E14" s="23">
        <v>0</v>
      </c>
      <c r="F14" s="23">
        <v>0</v>
      </c>
      <c r="G14" s="23">
        <v>5</v>
      </c>
      <c r="H14" s="23">
        <v>0</v>
      </c>
      <c r="I14" s="23">
        <f>+G14+H14</f>
        <v>5</v>
      </c>
    </row>
    <row r="15" spans="2:9" ht="16.2" customHeight="1" x14ac:dyDescent="0.3">
      <c r="B15" s="23">
        <v>5</v>
      </c>
      <c r="C15" s="23" t="s">
        <v>15</v>
      </c>
      <c r="D15" s="23">
        <v>3</v>
      </c>
      <c r="E15" s="23">
        <v>0</v>
      </c>
      <c r="F15" s="23">
        <v>0</v>
      </c>
      <c r="G15" s="23">
        <v>3</v>
      </c>
      <c r="H15" s="23">
        <v>0</v>
      </c>
      <c r="I15" s="23">
        <f t="shared" ref="I15:I18" si="1">+G15+H15</f>
        <v>3</v>
      </c>
    </row>
    <row r="16" spans="2:9" ht="15" customHeight="1" x14ac:dyDescent="0.3">
      <c r="B16" s="23">
        <v>6</v>
      </c>
      <c r="C16" s="23" t="s">
        <v>23</v>
      </c>
      <c r="D16" s="23">
        <v>15</v>
      </c>
      <c r="E16" s="23">
        <v>0</v>
      </c>
      <c r="F16" s="23">
        <v>0</v>
      </c>
      <c r="G16" s="23">
        <v>13</v>
      </c>
      <c r="H16" s="23">
        <v>2</v>
      </c>
      <c r="I16" s="23">
        <f t="shared" si="1"/>
        <v>15</v>
      </c>
    </row>
    <row r="17" spans="2:14" ht="15" customHeight="1" x14ac:dyDescent="0.3">
      <c r="B17" s="23">
        <v>7</v>
      </c>
      <c r="C17" s="23" t="s">
        <v>16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f t="shared" si="1"/>
        <v>0</v>
      </c>
    </row>
    <row r="18" spans="2:14" ht="13.2" customHeight="1" x14ac:dyDescent="0.3">
      <c r="B18" s="23">
        <v>8</v>
      </c>
      <c r="C18" s="23" t="s">
        <v>17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f t="shared" si="1"/>
        <v>0</v>
      </c>
    </row>
    <row r="19" spans="2:14" ht="16.2" customHeight="1" x14ac:dyDescent="0.3">
      <c r="B19" s="23" t="s">
        <v>13</v>
      </c>
      <c r="D19" s="23">
        <f>+D11+D12+D13+D14+D15+D16+D17+D18</f>
        <v>24</v>
      </c>
      <c r="E19" s="23">
        <f>SUM(E11:E18)</f>
        <v>0</v>
      </c>
      <c r="F19" s="23">
        <f>SUM(F11:F18)</f>
        <v>0</v>
      </c>
      <c r="G19" s="23">
        <f t="shared" ref="G19:I19" si="2">+G11+G12+G13+G14+G15+G16+G17+G18</f>
        <v>22</v>
      </c>
      <c r="H19" s="23">
        <f t="shared" si="2"/>
        <v>2</v>
      </c>
      <c r="I19" s="23">
        <f t="shared" si="2"/>
        <v>24</v>
      </c>
    </row>
    <row r="20" spans="2:14" ht="16.2" customHeight="1" x14ac:dyDescent="0.3"/>
    <row r="21" spans="2:14" ht="16.2" customHeight="1" x14ac:dyDescent="0.3"/>
    <row r="22" spans="2:14" ht="28.8" customHeight="1" x14ac:dyDescent="0.3">
      <c r="B22" s="21" t="s">
        <v>37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2:14" ht="45.6" customHeight="1" x14ac:dyDescent="0.3">
      <c r="B23" s="21" t="s">
        <v>38</v>
      </c>
      <c r="C23" s="21" t="s">
        <v>39</v>
      </c>
      <c r="D23" s="21"/>
      <c r="E23" s="21"/>
      <c r="F23" s="21" t="s">
        <v>40</v>
      </c>
      <c r="G23" s="21"/>
      <c r="H23" s="21"/>
      <c r="I23" s="21" t="s">
        <v>41</v>
      </c>
      <c r="J23" s="21"/>
      <c r="K23" s="21"/>
      <c r="L23" s="21"/>
      <c r="M23" s="21"/>
      <c r="N23" s="21"/>
    </row>
    <row r="24" spans="2:14" ht="32.4" customHeight="1" x14ac:dyDescent="0.3">
      <c r="B24" s="21"/>
      <c r="C24" s="21" t="s">
        <v>42</v>
      </c>
      <c r="D24" s="21" t="s">
        <v>43</v>
      </c>
      <c r="E24" s="21" t="s">
        <v>36</v>
      </c>
      <c r="F24" s="21" t="s">
        <v>42</v>
      </c>
      <c r="G24" s="21" t="s">
        <v>43</v>
      </c>
      <c r="H24" s="21" t="s">
        <v>36</v>
      </c>
      <c r="I24" s="21" t="s">
        <v>44</v>
      </c>
      <c r="J24" s="21" t="s">
        <v>45</v>
      </c>
      <c r="K24" s="21" t="s">
        <v>46</v>
      </c>
      <c r="L24" s="21" t="s">
        <v>47</v>
      </c>
      <c r="M24" s="21" t="s">
        <v>48</v>
      </c>
      <c r="N24" s="21" t="s">
        <v>13</v>
      </c>
    </row>
    <row r="25" spans="2:14" x14ac:dyDescent="0.3">
      <c r="B25" s="21" t="s">
        <v>20</v>
      </c>
      <c r="C25" s="21">
        <v>49495</v>
      </c>
      <c r="D25" s="21">
        <v>35903</v>
      </c>
      <c r="E25" s="21">
        <f>C25+D25</f>
        <v>85398</v>
      </c>
      <c r="F25" s="21"/>
      <c r="G25" s="21"/>
      <c r="H25" s="21"/>
      <c r="I25" s="21">
        <v>0</v>
      </c>
      <c r="J25" s="21"/>
      <c r="K25" s="21"/>
      <c r="L25" s="21"/>
      <c r="M25" s="21"/>
      <c r="N25" s="21">
        <f>I25+J25+K25+L25+M25</f>
        <v>0</v>
      </c>
    </row>
    <row r="26" spans="2:14" x14ac:dyDescent="0.3">
      <c r="B26" s="21" t="s">
        <v>21</v>
      </c>
      <c r="C26" s="21">
        <v>304</v>
      </c>
      <c r="D26" s="21">
        <v>38198</v>
      </c>
      <c r="E26" s="21">
        <f t="shared" ref="E26:E35" si="3">C26+D26</f>
        <v>38502</v>
      </c>
      <c r="F26" s="21"/>
      <c r="G26" s="21"/>
      <c r="H26" s="21"/>
      <c r="I26" s="21">
        <v>0</v>
      </c>
      <c r="J26" s="21"/>
      <c r="K26" s="21"/>
      <c r="L26" s="21"/>
      <c r="M26" s="21"/>
      <c r="N26" s="21">
        <f t="shared" ref="N26:N35" si="4">I26+J26+K26+L26+M26</f>
        <v>0</v>
      </c>
    </row>
    <row r="27" spans="2:14" x14ac:dyDescent="0.3">
      <c r="B27" s="21" t="s">
        <v>14</v>
      </c>
      <c r="C27" s="21">
        <v>1927</v>
      </c>
      <c r="D27" s="21">
        <v>6711</v>
      </c>
      <c r="E27" s="21">
        <f t="shared" si="3"/>
        <v>8638</v>
      </c>
      <c r="F27" s="21"/>
      <c r="G27" s="21"/>
      <c r="H27" s="21"/>
      <c r="I27" s="21">
        <v>0</v>
      </c>
      <c r="J27" s="21"/>
      <c r="K27" s="21"/>
      <c r="L27" s="21"/>
      <c r="M27" s="21"/>
      <c r="N27" s="21">
        <f t="shared" si="4"/>
        <v>0</v>
      </c>
    </row>
    <row r="28" spans="2:14" ht="16.2" customHeight="1" x14ac:dyDescent="0.3">
      <c r="B28" s="21" t="s">
        <v>139</v>
      </c>
      <c r="C28" s="21">
        <v>6150</v>
      </c>
      <c r="D28" s="21">
        <v>0</v>
      </c>
      <c r="E28" s="21">
        <f t="shared" si="3"/>
        <v>6150</v>
      </c>
      <c r="F28" s="21"/>
      <c r="G28" s="21"/>
      <c r="H28" s="21"/>
      <c r="I28" s="21">
        <v>0</v>
      </c>
      <c r="J28" s="21"/>
      <c r="K28" s="21"/>
      <c r="L28" s="21"/>
      <c r="M28" s="21"/>
      <c r="N28" s="21">
        <f t="shared" si="4"/>
        <v>0</v>
      </c>
    </row>
    <row r="29" spans="2:14" x14ac:dyDescent="0.3">
      <c r="B29" s="21" t="s">
        <v>22</v>
      </c>
      <c r="C29" s="21">
        <v>11253</v>
      </c>
      <c r="D29" s="21">
        <v>28336</v>
      </c>
      <c r="E29" s="21">
        <f t="shared" si="3"/>
        <v>39589</v>
      </c>
      <c r="F29" s="21"/>
      <c r="G29" s="21"/>
      <c r="H29" s="21"/>
      <c r="I29" s="21">
        <v>40</v>
      </c>
      <c r="J29" s="21"/>
      <c r="K29" s="21"/>
      <c r="L29" s="21"/>
      <c r="M29" s="21"/>
      <c r="N29" s="21">
        <f t="shared" si="4"/>
        <v>40</v>
      </c>
    </row>
    <row r="30" spans="2:14" x14ac:dyDescent="0.3">
      <c r="B30" s="21" t="s">
        <v>15</v>
      </c>
      <c r="C30" s="21">
        <v>22380</v>
      </c>
      <c r="D30" s="21">
        <v>57678</v>
      </c>
      <c r="E30" s="21">
        <f t="shared" si="3"/>
        <v>80058</v>
      </c>
      <c r="F30" s="21"/>
      <c r="G30" s="21"/>
      <c r="H30" s="21"/>
      <c r="I30" s="21">
        <v>20</v>
      </c>
      <c r="J30" s="21"/>
      <c r="K30" s="21"/>
      <c r="L30" s="21"/>
      <c r="M30" s="21"/>
      <c r="N30" s="21">
        <f t="shared" si="4"/>
        <v>20</v>
      </c>
    </row>
    <row r="31" spans="2:14" x14ac:dyDescent="0.3">
      <c r="B31" s="21" t="s">
        <v>23</v>
      </c>
      <c r="C31" s="21">
        <v>23400</v>
      </c>
      <c r="D31" s="21">
        <v>108709</v>
      </c>
      <c r="E31" s="21">
        <f t="shared" si="3"/>
        <v>132109</v>
      </c>
      <c r="F31" s="21"/>
      <c r="G31" s="21"/>
      <c r="H31" s="21"/>
      <c r="I31" s="21">
        <v>85</v>
      </c>
      <c r="J31" s="21"/>
      <c r="K31" s="21"/>
      <c r="L31" s="21"/>
      <c r="M31" s="21"/>
      <c r="N31" s="21">
        <f t="shared" si="4"/>
        <v>85</v>
      </c>
    </row>
    <row r="32" spans="2:14" x14ac:dyDescent="0.3">
      <c r="B32" s="21" t="s">
        <v>16</v>
      </c>
      <c r="C32" s="21">
        <v>35572</v>
      </c>
      <c r="D32" s="21">
        <v>15003</v>
      </c>
      <c r="E32" s="21">
        <f t="shared" si="3"/>
        <v>50575</v>
      </c>
      <c r="F32" s="21"/>
      <c r="G32" s="21"/>
      <c r="H32" s="21"/>
      <c r="I32" s="21">
        <v>0</v>
      </c>
      <c r="J32" s="21"/>
      <c r="K32" s="21"/>
      <c r="L32" s="21"/>
      <c r="M32" s="21"/>
      <c r="N32" s="21">
        <f t="shared" si="4"/>
        <v>0</v>
      </c>
    </row>
    <row r="33" spans="2:14" ht="16.2" customHeight="1" x14ac:dyDescent="0.3">
      <c r="B33" s="21" t="s">
        <v>140</v>
      </c>
      <c r="C33" s="21">
        <v>40039</v>
      </c>
      <c r="D33" s="21">
        <v>0</v>
      </c>
      <c r="E33" s="21">
        <f t="shared" si="3"/>
        <v>40039</v>
      </c>
      <c r="F33" s="21"/>
      <c r="G33" s="21"/>
      <c r="H33" s="21"/>
      <c r="I33" s="21">
        <v>0</v>
      </c>
      <c r="J33" s="21"/>
      <c r="K33" s="21"/>
      <c r="L33" s="21"/>
      <c r="M33" s="21"/>
      <c r="N33" s="21">
        <f t="shared" si="4"/>
        <v>0</v>
      </c>
    </row>
    <row r="34" spans="2:14" x14ac:dyDescent="0.3">
      <c r="B34" s="21" t="s">
        <v>17</v>
      </c>
      <c r="C34" s="21">
        <v>25000</v>
      </c>
      <c r="D34" s="21">
        <v>100000</v>
      </c>
      <c r="E34" s="21">
        <f t="shared" si="3"/>
        <v>125000</v>
      </c>
      <c r="F34" s="21"/>
      <c r="G34" s="21"/>
      <c r="H34" s="21"/>
      <c r="I34" s="21">
        <v>0</v>
      </c>
      <c r="J34" s="21"/>
      <c r="K34" s="21"/>
      <c r="L34" s="21"/>
      <c r="M34" s="21"/>
      <c r="N34" s="21">
        <f t="shared" si="4"/>
        <v>0</v>
      </c>
    </row>
    <row r="35" spans="2:14" x14ac:dyDescent="0.3">
      <c r="B35" s="21" t="s">
        <v>13</v>
      </c>
      <c r="C35" s="21">
        <f>SUM(C25:C34)</f>
        <v>215520</v>
      </c>
      <c r="D35" s="21">
        <f>SUM(D25:D34)</f>
        <v>390538</v>
      </c>
      <c r="E35" s="21">
        <f t="shared" si="3"/>
        <v>606058</v>
      </c>
      <c r="F35" s="21"/>
      <c r="G35" s="21"/>
      <c r="H35" s="21"/>
      <c r="I35" s="21">
        <f>SUM(I25:I34)</f>
        <v>145</v>
      </c>
      <c r="J35" s="21"/>
      <c r="K35" s="21"/>
      <c r="L35" s="21"/>
      <c r="M35" s="21"/>
      <c r="N35" s="21">
        <f t="shared" si="4"/>
        <v>145</v>
      </c>
    </row>
  </sheetData>
  <mergeCells count="1">
    <mergeCell ref="B4:I4"/>
  </mergeCells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9172A-FDFF-4DF5-89B7-9D78FB59B0B2}">
  <dimension ref="A2:AL14"/>
  <sheetViews>
    <sheetView workbookViewId="0">
      <selection activeCell="H22" sqref="H22"/>
    </sheetView>
  </sheetViews>
  <sheetFormatPr defaultColWidth="11.5546875" defaultRowHeight="14.4" x14ac:dyDescent="0.3"/>
  <cols>
    <col min="1" max="1" width="3.6640625" customWidth="1"/>
    <col min="2" max="2" width="13.77734375" customWidth="1"/>
    <col min="3" max="3" width="8.33203125" customWidth="1"/>
    <col min="4" max="4" width="8" customWidth="1"/>
    <col min="5" max="5" width="6.33203125" customWidth="1"/>
    <col min="6" max="6" width="9.5546875" customWidth="1"/>
    <col min="7" max="7" width="8.33203125" customWidth="1"/>
    <col min="8" max="8" width="6.77734375" customWidth="1"/>
    <col min="9" max="9" width="6" customWidth="1"/>
    <col min="10" max="10" width="9.5546875" customWidth="1"/>
    <col min="11" max="11" width="8.88671875" customWidth="1"/>
    <col min="12" max="12" width="7.88671875" customWidth="1"/>
    <col min="13" max="13" width="6.88671875" customWidth="1"/>
    <col min="14" max="14" width="8.88671875" customWidth="1"/>
    <col min="15" max="15" width="10.109375" customWidth="1"/>
    <col min="16" max="17" width="6.77734375" customWidth="1"/>
    <col min="18" max="18" width="7.33203125" customWidth="1"/>
    <col min="19" max="19" width="10.44140625" customWidth="1"/>
    <col min="20" max="20" width="6.77734375" customWidth="1"/>
    <col min="21" max="21" width="6.109375" customWidth="1"/>
    <col min="22" max="22" width="8.44140625" customWidth="1"/>
    <col min="23" max="23" width="11.6640625" bestFit="1" customWidth="1"/>
    <col min="24" max="24" width="6.21875" customWidth="1"/>
    <col min="25" max="25" width="5.5546875" customWidth="1"/>
    <col min="26" max="26" width="9.5546875" customWidth="1"/>
    <col min="27" max="27" width="6.44140625" customWidth="1"/>
    <col min="28" max="28" width="6.6640625" customWidth="1"/>
    <col min="29" max="29" width="6.109375" customWidth="1"/>
    <col min="30" max="30" width="8.44140625" customWidth="1"/>
    <col min="31" max="31" width="9.88671875" customWidth="1"/>
    <col min="32" max="32" width="6.33203125" customWidth="1"/>
    <col min="33" max="33" width="6.5546875" customWidth="1"/>
    <col min="34" max="34" width="9.5546875" customWidth="1"/>
    <col min="35" max="35" width="10.6640625" customWidth="1"/>
    <col min="36" max="37" width="6.6640625" customWidth="1"/>
    <col min="38" max="38" width="11.6640625" bestFit="1" customWidth="1"/>
  </cols>
  <sheetData>
    <row r="2" spans="1:38" x14ac:dyDescent="0.3">
      <c r="B2" s="20" t="s">
        <v>138</v>
      </c>
      <c r="C2" s="20"/>
      <c r="D2" s="20"/>
      <c r="E2" s="20"/>
      <c r="F2" s="20"/>
      <c r="G2" s="20"/>
      <c r="H2" s="20"/>
      <c r="I2" s="20"/>
    </row>
    <row r="4" spans="1:38" x14ac:dyDescent="0.3">
      <c r="B4" t="s">
        <v>0</v>
      </c>
      <c r="D4" t="s">
        <v>18</v>
      </c>
    </row>
    <row r="5" spans="1:38" x14ac:dyDescent="0.3">
      <c r="B5" t="s">
        <v>19</v>
      </c>
      <c r="C5" t="s">
        <v>1</v>
      </c>
      <c r="D5" t="s">
        <v>2</v>
      </c>
      <c r="E5" t="s">
        <v>3</v>
      </c>
      <c r="F5" t="s">
        <v>4</v>
      </c>
      <c r="G5" t="s">
        <v>5</v>
      </c>
      <c r="H5" t="s">
        <v>2</v>
      </c>
      <c r="I5" t="s">
        <v>3</v>
      </c>
      <c r="J5" t="s">
        <v>4</v>
      </c>
      <c r="K5" t="s">
        <v>6</v>
      </c>
      <c r="L5" t="s">
        <v>2</v>
      </c>
      <c r="M5" t="s">
        <v>3</v>
      </c>
      <c r="N5" t="s">
        <v>4</v>
      </c>
      <c r="O5" t="s">
        <v>7</v>
      </c>
      <c r="P5" t="s">
        <v>2</v>
      </c>
      <c r="Q5" t="s">
        <v>3</v>
      </c>
      <c r="R5" t="s">
        <v>4</v>
      </c>
      <c r="S5" t="s">
        <v>8</v>
      </c>
      <c r="T5" t="s">
        <v>2</v>
      </c>
      <c r="U5" t="s">
        <v>3</v>
      </c>
      <c r="V5" t="s">
        <v>4</v>
      </c>
      <c r="W5" t="s">
        <v>9</v>
      </c>
      <c r="X5" t="s">
        <v>2</v>
      </c>
      <c r="Y5" t="s">
        <v>3</v>
      </c>
      <c r="Z5" t="s">
        <v>4</v>
      </c>
      <c r="AA5" t="s">
        <v>10</v>
      </c>
      <c r="AB5" t="s">
        <v>2</v>
      </c>
      <c r="AC5" t="s">
        <v>3</v>
      </c>
      <c r="AD5" t="s">
        <v>4</v>
      </c>
      <c r="AE5" t="s">
        <v>11</v>
      </c>
      <c r="AF5" t="s">
        <v>2</v>
      </c>
      <c r="AG5" t="s">
        <v>3</v>
      </c>
      <c r="AH5" t="s">
        <v>4</v>
      </c>
      <c r="AI5" t="s">
        <v>12</v>
      </c>
      <c r="AJ5" t="s">
        <v>2</v>
      </c>
      <c r="AK5" t="s">
        <v>3</v>
      </c>
      <c r="AL5" t="s">
        <v>4</v>
      </c>
    </row>
    <row r="6" spans="1:38" x14ac:dyDescent="0.3">
      <c r="A6">
        <v>1</v>
      </c>
      <c r="B6" t="s">
        <v>20</v>
      </c>
      <c r="C6">
        <v>88</v>
      </c>
      <c r="D6">
        <v>75</v>
      </c>
      <c r="E6">
        <v>13</v>
      </c>
      <c r="F6">
        <v>88</v>
      </c>
      <c r="G6">
        <v>3</v>
      </c>
      <c r="H6">
        <v>2</v>
      </c>
      <c r="I6">
        <v>1</v>
      </c>
      <c r="J6">
        <v>3</v>
      </c>
      <c r="K6">
        <v>27</v>
      </c>
      <c r="L6">
        <v>23</v>
      </c>
      <c r="M6">
        <v>4</v>
      </c>
      <c r="N6">
        <v>24</v>
      </c>
      <c r="O6">
        <v>4</v>
      </c>
      <c r="P6">
        <v>2</v>
      </c>
      <c r="Q6">
        <v>2</v>
      </c>
      <c r="R6">
        <v>4</v>
      </c>
      <c r="S6">
        <v>1</v>
      </c>
      <c r="T6">
        <v>2</v>
      </c>
      <c r="U6">
        <v>1</v>
      </c>
      <c r="V6">
        <v>3</v>
      </c>
      <c r="W6">
        <v>1</v>
      </c>
      <c r="X6">
        <v>3</v>
      </c>
      <c r="Y6">
        <v>0</v>
      </c>
      <c r="Z6">
        <v>1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3</v>
      </c>
      <c r="AJ6">
        <v>29</v>
      </c>
      <c r="AK6">
        <v>6</v>
      </c>
      <c r="AL6">
        <v>35</v>
      </c>
    </row>
    <row r="7" spans="1:38" x14ac:dyDescent="0.3">
      <c r="A7">
        <v>2</v>
      </c>
      <c r="B7" t="s">
        <v>21</v>
      </c>
      <c r="C7">
        <v>207</v>
      </c>
      <c r="D7">
        <v>191</v>
      </c>
      <c r="E7">
        <v>16</v>
      </c>
      <c r="F7">
        <v>207</v>
      </c>
      <c r="G7">
        <v>48</v>
      </c>
      <c r="H7">
        <v>43</v>
      </c>
      <c r="I7">
        <v>5</v>
      </c>
      <c r="J7">
        <v>48</v>
      </c>
      <c r="K7">
        <v>124</v>
      </c>
      <c r="L7">
        <v>112</v>
      </c>
      <c r="M7">
        <v>12</v>
      </c>
      <c r="N7">
        <v>124</v>
      </c>
      <c r="O7">
        <v>6</v>
      </c>
      <c r="P7">
        <v>6</v>
      </c>
      <c r="Q7">
        <v>0</v>
      </c>
      <c r="R7">
        <v>6</v>
      </c>
      <c r="S7">
        <v>10</v>
      </c>
      <c r="T7">
        <v>39</v>
      </c>
      <c r="U7">
        <v>4</v>
      </c>
      <c r="V7">
        <v>43</v>
      </c>
      <c r="W7">
        <v>4</v>
      </c>
      <c r="X7">
        <v>15</v>
      </c>
      <c r="Y7">
        <v>2</v>
      </c>
      <c r="Z7">
        <v>17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9</v>
      </c>
      <c r="AJ7">
        <v>72</v>
      </c>
      <c r="AK7">
        <v>6</v>
      </c>
      <c r="AL7">
        <v>78</v>
      </c>
    </row>
    <row r="8" spans="1:38" x14ac:dyDescent="0.3">
      <c r="A8">
        <v>3</v>
      </c>
      <c r="B8" t="s">
        <v>14</v>
      </c>
      <c r="C8">
        <v>96</v>
      </c>
      <c r="D8">
        <v>70</v>
      </c>
      <c r="E8">
        <v>8</v>
      </c>
      <c r="F8">
        <v>78</v>
      </c>
      <c r="G8">
        <v>16</v>
      </c>
      <c r="H8">
        <v>15</v>
      </c>
      <c r="I8">
        <v>1</v>
      </c>
      <c r="J8">
        <v>16</v>
      </c>
      <c r="K8">
        <v>0</v>
      </c>
      <c r="L8">
        <v>0</v>
      </c>
      <c r="M8">
        <v>0</v>
      </c>
      <c r="N8">
        <v>0</v>
      </c>
      <c r="O8">
        <v>2</v>
      </c>
      <c r="P8">
        <v>1</v>
      </c>
      <c r="Q8">
        <v>1</v>
      </c>
      <c r="R8">
        <v>2</v>
      </c>
      <c r="S8">
        <v>1</v>
      </c>
      <c r="T8">
        <v>4</v>
      </c>
      <c r="U8">
        <v>0</v>
      </c>
      <c r="V8">
        <v>4</v>
      </c>
      <c r="W8">
        <v>2</v>
      </c>
      <c r="X8">
        <v>6</v>
      </c>
      <c r="Y8">
        <v>0</v>
      </c>
      <c r="Z8">
        <v>6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3</v>
      </c>
      <c r="AJ8">
        <v>8</v>
      </c>
      <c r="AK8">
        <v>0</v>
      </c>
      <c r="AL8">
        <v>8</v>
      </c>
    </row>
    <row r="9" spans="1:38" x14ac:dyDescent="0.3">
      <c r="A9">
        <v>4</v>
      </c>
      <c r="B9" t="s">
        <v>22</v>
      </c>
      <c r="C9">
        <v>293</v>
      </c>
      <c r="D9">
        <v>212</v>
      </c>
      <c r="E9">
        <v>37</v>
      </c>
      <c r="F9">
        <v>249</v>
      </c>
      <c r="G9">
        <v>34</v>
      </c>
      <c r="H9">
        <v>29</v>
      </c>
      <c r="I9">
        <v>5</v>
      </c>
      <c r="J9">
        <v>34</v>
      </c>
      <c r="K9">
        <v>112</v>
      </c>
      <c r="L9">
        <v>95</v>
      </c>
      <c r="M9">
        <v>17</v>
      </c>
      <c r="N9">
        <v>108</v>
      </c>
      <c r="O9">
        <v>37</v>
      </c>
      <c r="P9">
        <v>29</v>
      </c>
      <c r="Q9">
        <v>8</v>
      </c>
      <c r="R9">
        <v>37</v>
      </c>
      <c r="S9">
        <v>11</v>
      </c>
      <c r="T9">
        <v>57</v>
      </c>
      <c r="U9">
        <v>19</v>
      </c>
      <c r="V9">
        <v>76</v>
      </c>
      <c r="W9">
        <v>1</v>
      </c>
      <c r="X9">
        <v>8</v>
      </c>
      <c r="Y9">
        <v>1</v>
      </c>
      <c r="Z9">
        <v>18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16</v>
      </c>
      <c r="AJ9">
        <v>153</v>
      </c>
      <c r="AK9">
        <v>32</v>
      </c>
      <c r="AL9">
        <v>185</v>
      </c>
    </row>
    <row r="10" spans="1:38" x14ac:dyDescent="0.3">
      <c r="A10">
        <v>5</v>
      </c>
      <c r="B10" t="s">
        <v>15</v>
      </c>
      <c r="C10">
        <v>207</v>
      </c>
      <c r="D10">
        <v>170</v>
      </c>
      <c r="E10">
        <v>14</v>
      </c>
      <c r="F10">
        <v>184</v>
      </c>
      <c r="G10">
        <v>13</v>
      </c>
      <c r="H10">
        <v>13</v>
      </c>
      <c r="I10">
        <v>0</v>
      </c>
      <c r="J10">
        <v>13</v>
      </c>
      <c r="K10">
        <v>51</v>
      </c>
      <c r="L10">
        <v>39</v>
      </c>
      <c r="M10">
        <v>6</v>
      </c>
      <c r="N10">
        <v>45</v>
      </c>
      <c r="O10">
        <v>7</v>
      </c>
      <c r="P10">
        <v>7</v>
      </c>
      <c r="Q10">
        <v>0</v>
      </c>
      <c r="R10">
        <v>7</v>
      </c>
      <c r="S10">
        <v>5</v>
      </c>
      <c r="T10">
        <v>12</v>
      </c>
      <c r="U10">
        <v>1</v>
      </c>
      <c r="V10">
        <v>12</v>
      </c>
      <c r="W10">
        <v>4</v>
      </c>
      <c r="X10">
        <v>11</v>
      </c>
      <c r="Y10">
        <v>2</v>
      </c>
      <c r="Z10">
        <v>13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</row>
    <row r="11" spans="1:38" x14ac:dyDescent="0.3">
      <c r="A11">
        <v>6</v>
      </c>
      <c r="B11" t="s">
        <v>23</v>
      </c>
      <c r="C11">
        <v>353</v>
      </c>
      <c r="D11">
        <v>301</v>
      </c>
      <c r="E11">
        <v>52</v>
      </c>
      <c r="F11">
        <v>353</v>
      </c>
      <c r="G11">
        <v>221</v>
      </c>
      <c r="H11">
        <v>33</v>
      </c>
      <c r="I11">
        <v>9</v>
      </c>
      <c r="J11">
        <v>200</v>
      </c>
      <c r="K11">
        <v>124</v>
      </c>
      <c r="L11">
        <v>97</v>
      </c>
      <c r="M11">
        <v>27</v>
      </c>
      <c r="N11">
        <v>124</v>
      </c>
      <c r="O11">
        <v>59</v>
      </c>
      <c r="P11">
        <v>48</v>
      </c>
      <c r="Q11">
        <v>11</v>
      </c>
      <c r="R11">
        <v>59</v>
      </c>
      <c r="S11">
        <v>55</v>
      </c>
      <c r="T11">
        <v>164</v>
      </c>
      <c r="U11">
        <v>33</v>
      </c>
      <c r="V11">
        <v>197</v>
      </c>
      <c r="W11">
        <v>22</v>
      </c>
      <c r="X11">
        <v>52</v>
      </c>
      <c r="Y11">
        <v>9</v>
      </c>
      <c r="Z11">
        <v>61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1</v>
      </c>
      <c r="AJ11">
        <v>9</v>
      </c>
      <c r="AK11">
        <v>1</v>
      </c>
      <c r="AL11">
        <v>10</v>
      </c>
    </row>
    <row r="12" spans="1:38" x14ac:dyDescent="0.3">
      <c r="A12">
        <v>7</v>
      </c>
      <c r="B12" t="s">
        <v>16</v>
      </c>
      <c r="C12">
        <v>136</v>
      </c>
      <c r="D12">
        <v>126</v>
      </c>
      <c r="E12">
        <v>10</v>
      </c>
      <c r="F12">
        <v>136</v>
      </c>
      <c r="G12">
        <v>14</v>
      </c>
      <c r="H12">
        <v>27</v>
      </c>
      <c r="I12">
        <v>4</v>
      </c>
      <c r="J12">
        <v>31</v>
      </c>
      <c r="K12">
        <v>84</v>
      </c>
      <c r="L12">
        <v>78</v>
      </c>
      <c r="M12">
        <v>6</v>
      </c>
      <c r="N12">
        <v>84</v>
      </c>
      <c r="O12">
        <v>43</v>
      </c>
      <c r="P12">
        <v>40</v>
      </c>
      <c r="Q12">
        <v>3</v>
      </c>
      <c r="R12">
        <v>43</v>
      </c>
      <c r="S12">
        <v>8</v>
      </c>
      <c r="T12">
        <v>27</v>
      </c>
      <c r="U12">
        <v>2</v>
      </c>
      <c r="V12">
        <v>29</v>
      </c>
      <c r="W12">
        <v>15</v>
      </c>
      <c r="X12">
        <v>20</v>
      </c>
      <c r="Y12">
        <v>3</v>
      </c>
      <c r="Z12">
        <v>23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3</v>
      </c>
      <c r="AJ12">
        <v>26</v>
      </c>
      <c r="AK12">
        <v>3</v>
      </c>
      <c r="AL12">
        <v>29</v>
      </c>
    </row>
    <row r="13" spans="1:38" x14ac:dyDescent="0.3">
      <c r="A13">
        <v>8</v>
      </c>
      <c r="B13" t="s">
        <v>17</v>
      </c>
      <c r="C13">
        <v>244</v>
      </c>
      <c r="D13">
        <v>209</v>
      </c>
      <c r="E13">
        <v>35</v>
      </c>
      <c r="F13">
        <v>244</v>
      </c>
      <c r="G13">
        <v>44</v>
      </c>
      <c r="H13">
        <v>37</v>
      </c>
      <c r="I13">
        <v>7</v>
      </c>
      <c r="J13">
        <v>44</v>
      </c>
      <c r="K13">
        <v>184</v>
      </c>
      <c r="L13">
        <v>162</v>
      </c>
      <c r="M13">
        <v>22</v>
      </c>
      <c r="N13">
        <v>184</v>
      </c>
      <c r="O13">
        <v>94</v>
      </c>
      <c r="P13">
        <v>82</v>
      </c>
      <c r="Q13">
        <v>12</v>
      </c>
      <c r="R13">
        <v>94</v>
      </c>
      <c r="S13">
        <v>13</v>
      </c>
      <c r="T13">
        <v>45</v>
      </c>
      <c r="U13">
        <v>3</v>
      </c>
      <c r="V13">
        <v>48</v>
      </c>
      <c r="W13">
        <v>9</v>
      </c>
      <c r="X13">
        <v>23</v>
      </c>
      <c r="Y13">
        <v>2</v>
      </c>
      <c r="Z13">
        <v>25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29</v>
      </c>
      <c r="AJ13">
        <v>56</v>
      </c>
      <c r="AK13">
        <v>10</v>
      </c>
      <c r="AL13">
        <v>66</v>
      </c>
    </row>
    <row r="14" spans="1:38" s="1" customFormat="1" ht="15.6" x14ac:dyDescent="0.3">
      <c r="A14"/>
      <c r="B14" t="s">
        <v>13</v>
      </c>
      <c r="C14">
        <v>1624</v>
      </c>
      <c r="D14">
        <v>1354</v>
      </c>
      <c r="E14">
        <v>185</v>
      </c>
      <c r="F14">
        <v>1539</v>
      </c>
      <c r="G14">
        <v>393</v>
      </c>
      <c r="H14">
        <v>199</v>
      </c>
      <c r="I14">
        <v>32</v>
      </c>
      <c r="J14">
        <v>389</v>
      </c>
      <c r="K14">
        <v>706</v>
      </c>
      <c r="L14">
        <v>606</v>
      </c>
      <c r="M14">
        <v>94</v>
      </c>
      <c r="N14">
        <v>693</v>
      </c>
      <c r="O14">
        <v>252</v>
      </c>
      <c r="P14">
        <v>215</v>
      </c>
      <c r="Q14">
        <v>37</v>
      </c>
      <c r="R14">
        <v>252</v>
      </c>
      <c r="S14">
        <v>104</v>
      </c>
      <c r="T14">
        <v>350</v>
      </c>
      <c r="U14">
        <v>63</v>
      </c>
      <c r="V14">
        <v>412</v>
      </c>
      <c r="W14">
        <v>58</v>
      </c>
      <c r="X14">
        <v>138</v>
      </c>
      <c r="Y14">
        <v>19</v>
      </c>
      <c r="Z14">
        <v>164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64</v>
      </c>
      <c r="AJ14">
        <v>353</v>
      </c>
      <c r="AK14">
        <v>58</v>
      </c>
      <c r="AL14">
        <v>411</v>
      </c>
    </row>
  </sheetData>
  <mergeCells count="1">
    <mergeCell ref="B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1E443-75E9-4637-8C8C-4D7B0E283EAD}">
  <dimension ref="A2:M15"/>
  <sheetViews>
    <sheetView workbookViewId="0">
      <selection activeCell="F18" sqref="F18"/>
    </sheetView>
  </sheetViews>
  <sheetFormatPr defaultColWidth="11.5546875" defaultRowHeight="15" x14ac:dyDescent="0.25"/>
  <cols>
    <col min="1" max="1" width="16.6640625" style="2" customWidth="1"/>
    <col min="2" max="9" width="11.5546875" style="2"/>
    <col min="10" max="10" width="12.5546875" style="2" customWidth="1"/>
    <col min="11" max="16384" width="11.5546875" style="2"/>
  </cols>
  <sheetData>
    <row r="2" spans="1:13" ht="15.6" x14ac:dyDescent="0.3">
      <c r="A2" s="20" t="s">
        <v>138</v>
      </c>
      <c r="B2" s="20"/>
      <c r="C2" s="20"/>
      <c r="D2" s="20"/>
      <c r="E2" s="20"/>
      <c r="F2" s="20"/>
      <c r="G2" s="20"/>
      <c r="H2" s="20"/>
    </row>
    <row r="4" spans="1:13" ht="15.6" x14ac:dyDescent="0.3">
      <c r="A4" t="s">
        <v>27</v>
      </c>
      <c r="B4"/>
      <c r="C4"/>
      <c r="D4"/>
      <c r="E4"/>
      <c r="F4"/>
      <c r="G4"/>
      <c r="H4"/>
      <c r="I4"/>
      <c r="J4"/>
      <c r="K4"/>
      <c r="L4"/>
      <c r="M4"/>
    </row>
    <row r="5" spans="1:13" s="3" customFormat="1" ht="15.6" x14ac:dyDescent="0.3">
      <c r="A5" t="s">
        <v>19</v>
      </c>
      <c r="B5" t="s">
        <v>24</v>
      </c>
      <c r="C5" t="s">
        <v>2</v>
      </c>
      <c r="D5" t="s">
        <v>3</v>
      </c>
      <c r="E5" t="s">
        <v>4</v>
      </c>
      <c r="F5" t="s">
        <v>25</v>
      </c>
      <c r="G5" t="s">
        <v>2</v>
      </c>
      <c r="H5" t="s">
        <v>3</v>
      </c>
      <c r="I5" t="s">
        <v>4</v>
      </c>
      <c r="J5" t="s">
        <v>26</v>
      </c>
      <c r="K5" t="s">
        <v>2</v>
      </c>
      <c r="L5" t="s">
        <v>3</v>
      </c>
      <c r="M5" t="s">
        <v>4</v>
      </c>
    </row>
    <row r="6" spans="1:13" s="3" customFormat="1" ht="15.6" x14ac:dyDescent="0.3">
      <c r="A6" t="s">
        <v>20</v>
      </c>
      <c r="B6">
        <v>0</v>
      </c>
      <c r="C6">
        <v>0</v>
      </c>
      <c r="D6">
        <v>0</v>
      </c>
      <c r="E6">
        <v>0</v>
      </c>
      <c r="F6">
        <v>1</v>
      </c>
      <c r="G6">
        <v>5</v>
      </c>
      <c r="H6">
        <v>0</v>
      </c>
      <c r="I6">
        <v>5</v>
      </c>
      <c r="J6">
        <v>1</v>
      </c>
      <c r="K6">
        <v>9</v>
      </c>
      <c r="L6">
        <v>1</v>
      </c>
      <c r="M6">
        <v>10</v>
      </c>
    </row>
    <row r="7" spans="1:13" s="3" customFormat="1" ht="15.6" x14ac:dyDescent="0.3">
      <c r="A7" t="s">
        <v>21</v>
      </c>
      <c r="B7">
        <v>0</v>
      </c>
      <c r="C7">
        <v>0</v>
      </c>
      <c r="D7">
        <v>0</v>
      </c>
      <c r="E7">
        <v>0</v>
      </c>
      <c r="F7">
        <v>1</v>
      </c>
      <c r="G7">
        <v>5</v>
      </c>
      <c r="H7">
        <v>0</v>
      </c>
      <c r="I7">
        <v>5</v>
      </c>
      <c r="J7">
        <v>4</v>
      </c>
      <c r="K7">
        <v>51</v>
      </c>
      <c r="L7">
        <v>4</v>
      </c>
      <c r="M7">
        <v>55</v>
      </c>
    </row>
    <row r="8" spans="1:13" s="3" customFormat="1" ht="15.6" x14ac:dyDescent="0.3">
      <c r="A8" t="s">
        <v>14</v>
      </c>
      <c r="B8">
        <v>0</v>
      </c>
      <c r="C8">
        <v>0</v>
      </c>
      <c r="D8">
        <v>0</v>
      </c>
      <c r="E8">
        <v>0</v>
      </c>
      <c r="F8"/>
      <c r="G8"/>
      <c r="H8"/>
      <c r="I8"/>
      <c r="J8"/>
      <c r="K8"/>
      <c r="L8"/>
      <c r="M8"/>
    </row>
    <row r="9" spans="1:13" s="3" customFormat="1" ht="15.6" x14ac:dyDescent="0.3">
      <c r="A9" t="s">
        <v>22</v>
      </c>
      <c r="B9">
        <v>0</v>
      </c>
      <c r="C9">
        <v>0</v>
      </c>
      <c r="D9">
        <v>0</v>
      </c>
      <c r="E9">
        <v>0</v>
      </c>
      <c r="F9">
        <v>4</v>
      </c>
      <c r="G9">
        <v>82</v>
      </c>
      <c r="H9">
        <v>23</v>
      </c>
      <c r="I9">
        <v>105</v>
      </c>
      <c r="J9">
        <v>7</v>
      </c>
      <c r="K9">
        <v>74</v>
      </c>
      <c r="L9">
        <v>20</v>
      </c>
      <c r="M9">
        <v>97</v>
      </c>
    </row>
    <row r="10" spans="1:13" s="3" customFormat="1" ht="15.6" x14ac:dyDescent="0.3">
      <c r="A10" t="s">
        <v>15</v>
      </c>
      <c r="B10"/>
      <c r="C10"/>
      <c r="D10"/>
      <c r="E10"/>
      <c r="F10"/>
      <c r="G10"/>
      <c r="H10"/>
      <c r="I10"/>
      <c r="J10"/>
      <c r="K10"/>
      <c r="L10"/>
      <c r="M10"/>
    </row>
    <row r="11" spans="1:13" s="3" customFormat="1" ht="15.6" x14ac:dyDescent="0.3">
      <c r="A11" t="s">
        <v>23</v>
      </c>
      <c r="B11"/>
      <c r="C11"/>
      <c r="D11"/>
      <c r="E11"/>
      <c r="F11"/>
      <c r="G11"/>
      <c r="H11"/>
      <c r="I11"/>
      <c r="J11"/>
      <c r="K11"/>
      <c r="L11"/>
      <c r="M11"/>
    </row>
    <row r="12" spans="1:13" s="3" customFormat="1" ht="15.6" x14ac:dyDescent="0.3">
      <c r="A12" t="s">
        <v>16</v>
      </c>
      <c r="B12"/>
      <c r="C12"/>
      <c r="D12"/>
      <c r="E12"/>
      <c r="F12"/>
      <c r="G12"/>
      <c r="H12"/>
      <c r="I12"/>
      <c r="J12"/>
      <c r="K12"/>
      <c r="L12"/>
      <c r="M12"/>
    </row>
    <row r="13" spans="1:13" s="3" customFormat="1" ht="15.6" x14ac:dyDescent="0.3">
      <c r="A13" t="s">
        <v>17</v>
      </c>
      <c r="B13">
        <v>0</v>
      </c>
      <c r="C13">
        <v>0</v>
      </c>
      <c r="D13">
        <v>0</v>
      </c>
      <c r="E13">
        <v>0</v>
      </c>
      <c r="F13">
        <v>1</v>
      </c>
      <c r="G13">
        <v>27</v>
      </c>
      <c r="H13">
        <v>3</v>
      </c>
      <c r="I13">
        <v>30</v>
      </c>
      <c r="J13">
        <v>1</v>
      </c>
      <c r="K13">
        <v>15</v>
      </c>
      <c r="L13">
        <v>2</v>
      </c>
      <c r="M13">
        <v>17</v>
      </c>
    </row>
    <row r="14" spans="1:13" s="1" customFormat="1" ht="15.6" x14ac:dyDescent="0.3">
      <c r="A14" t="s">
        <v>13</v>
      </c>
      <c r="B14">
        <v>0</v>
      </c>
      <c r="C14">
        <v>0</v>
      </c>
      <c r="D14">
        <v>0</v>
      </c>
      <c r="E14">
        <v>0</v>
      </c>
      <c r="F14">
        <v>7</v>
      </c>
      <c r="G14">
        <v>119</v>
      </c>
      <c r="H14">
        <v>26</v>
      </c>
      <c r="I14">
        <v>145</v>
      </c>
      <c r="J14">
        <v>13</v>
      </c>
      <c r="K14">
        <v>149</v>
      </c>
      <c r="L14">
        <v>27</v>
      </c>
      <c r="M14">
        <v>179</v>
      </c>
    </row>
    <row r="15" spans="1:13" ht="15.6" x14ac:dyDescent="0.3">
      <c r="A15"/>
      <c r="B15"/>
      <c r="C15"/>
      <c r="D15"/>
      <c r="E15"/>
      <c r="F15"/>
      <c r="G15"/>
      <c r="H15"/>
      <c r="I15"/>
      <c r="J15"/>
      <c r="K15"/>
      <c r="L15"/>
      <c r="M15"/>
    </row>
  </sheetData>
  <mergeCells count="1">
    <mergeCell ref="A2:H2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CBEC1-5486-41CD-BF73-37C2212A5365}">
  <dimension ref="A3:H47"/>
  <sheetViews>
    <sheetView workbookViewId="0">
      <selection activeCell="A53" sqref="A53"/>
    </sheetView>
  </sheetViews>
  <sheetFormatPr defaultColWidth="11.44140625" defaultRowHeight="14.4" x14ac:dyDescent="0.3"/>
  <cols>
    <col min="1" max="1" width="6" customWidth="1"/>
    <col min="2" max="2" width="67.44140625" customWidth="1"/>
    <col min="3" max="3" width="12.33203125" customWidth="1"/>
    <col min="4" max="4" width="14.5546875" customWidth="1"/>
    <col min="5" max="5" width="14.6640625" customWidth="1"/>
  </cols>
  <sheetData>
    <row r="3" spans="1:8" x14ac:dyDescent="0.3">
      <c r="A3" s="20" t="s">
        <v>138</v>
      </c>
      <c r="B3" s="20"/>
      <c r="C3" s="20"/>
      <c r="D3" s="20"/>
      <c r="E3" s="20"/>
      <c r="F3" s="20"/>
      <c r="G3" s="20"/>
      <c r="H3" s="20"/>
    </row>
    <row r="4" spans="1:8" ht="24" customHeight="1" x14ac:dyDescent="0.3">
      <c r="A4" t="s">
        <v>103</v>
      </c>
    </row>
    <row r="6" spans="1:8" x14ac:dyDescent="0.3">
      <c r="A6" t="s">
        <v>113</v>
      </c>
    </row>
    <row r="7" spans="1:8" ht="30" customHeight="1" x14ac:dyDescent="0.3"/>
    <row r="8" spans="1:8" ht="30" customHeight="1" x14ac:dyDescent="0.3">
      <c r="A8" t="s">
        <v>104</v>
      </c>
      <c r="B8" t="s">
        <v>105</v>
      </c>
      <c r="C8" t="s">
        <v>106</v>
      </c>
    </row>
    <row r="9" spans="1:8" ht="30" customHeight="1" x14ac:dyDescent="0.3">
      <c r="A9">
        <v>1</v>
      </c>
      <c r="B9" t="s">
        <v>107</v>
      </c>
      <c r="C9">
        <v>10</v>
      </c>
    </row>
    <row r="10" spans="1:8" ht="30" customHeight="1" x14ac:dyDescent="0.3">
      <c r="A10">
        <v>2</v>
      </c>
      <c r="B10" t="s">
        <v>108</v>
      </c>
      <c r="C10">
        <v>21</v>
      </c>
    </row>
    <row r="11" spans="1:8" ht="30" customHeight="1" x14ac:dyDescent="0.3">
      <c r="A11">
        <v>3</v>
      </c>
      <c r="B11" t="s">
        <v>109</v>
      </c>
      <c r="C11">
        <v>0</v>
      </c>
    </row>
    <row r="12" spans="1:8" ht="30" customHeight="1" x14ac:dyDescent="0.3">
      <c r="A12">
        <v>4</v>
      </c>
      <c r="B12" t="s">
        <v>110</v>
      </c>
      <c r="C12">
        <v>10</v>
      </c>
    </row>
    <row r="13" spans="1:8" ht="30" customHeight="1" x14ac:dyDescent="0.3">
      <c r="A13">
        <v>5</v>
      </c>
      <c r="B13" t="s">
        <v>111</v>
      </c>
      <c r="C13">
        <v>21</v>
      </c>
    </row>
    <row r="14" spans="1:8" ht="30" customHeight="1" x14ac:dyDescent="0.3">
      <c r="A14">
        <v>6</v>
      </c>
      <c r="B14" t="s">
        <v>112</v>
      </c>
      <c r="C14">
        <v>4</v>
      </c>
    </row>
    <row r="17" spans="1:3" x14ac:dyDescent="0.3">
      <c r="A17" t="s">
        <v>114</v>
      </c>
    </row>
    <row r="18" spans="1:3" x14ac:dyDescent="0.3">
      <c r="A18" t="s">
        <v>113</v>
      </c>
    </row>
    <row r="22" spans="1:3" x14ac:dyDescent="0.3">
      <c r="A22" t="s">
        <v>104</v>
      </c>
      <c r="B22" t="s">
        <v>105</v>
      </c>
      <c r="C22" t="s">
        <v>106</v>
      </c>
    </row>
    <row r="23" spans="1:3" x14ac:dyDescent="0.3">
      <c r="A23">
        <v>1</v>
      </c>
      <c r="B23" t="s">
        <v>115</v>
      </c>
      <c r="C23">
        <v>4</v>
      </c>
    </row>
    <row r="24" spans="1:3" x14ac:dyDescent="0.3">
      <c r="A24">
        <v>2</v>
      </c>
      <c r="B24" t="s">
        <v>116</v>
      </c>
      <c r="C24">
        <v>4</v>
      </c>
    </row>
    <row r="25" spans="1:3" x14ac:dyDescent="0.3">
      <c r="A25">
        <v>3</v>
      </c>
      <c r="B25" t="s">
        <v>117</v>
      </c>
      <c r="C25">
        <v>4</v>
      </c>
    </row>
    <row r="26" spans="1:3" x14ac:dyDescent="0.3">
      <c r="A26">
        <v>4</v>
      </c>
      <c r="B26" t="s">
        <v>118</v>
      </c>
      <c r="C26">
        <v>4</v>
      </c>
    </row>
    <row r="27" spans="1:3" x14ac:dyDescent="0.3">
      <c r="A27">
        <v>5</v>
      </c>
      <c r="B27" t="s">
        <v>119</v>
      </c>
      <c r="C27">
        <v>0</v>
      </c>
    </row>
    <row r="28" spans="1:3" x14ac:dyDescent="0.3">
      <c r="A28">
        <v>6</v>
      </c>
      <c r="B28" t="s">
        <v>120</v>
      </c>
      <c r="C28">
        <v>3</v>
      </c>
    </row>
    <row r="29" spans="1:3" x14ac:dyDescent="0.3">
      <c r="A29">
        <v>7</v>
      </c>
      <c r="B29" t="s">
        <v>121</v>
      </c>
      <c r="C29">
        <v>413</v>
      </c>
    </row>
    <row r="30" spans="1:3" x14ac:dyDescent="0.3">
      <c r="A30">
        <v>8</v>
      </c>
      <c r="B30" t="s">
        <v>122</v>
      </c>
      <c r="C30">
        <v>1</v>
      </c>
    </row>
    <row r="32" spans="1:3" x14ac:dyDescent="0.3">
      <c r="A32" t="s">
        <v>136</v>
      </c>
    </row>
    <row r="34" spans="1:5" x14ac:dyDescent="0.3">
      <c r="A34" t="s">
        <v>137</v>
      </c>
    </row>
    <row r="36" spans="1:5" ht="14.4" customHeight="1" x14ac:dyDescent="0.3">
      <c r="C36" t="s">
        <v>123</v>
      </c>
    </row>
    <row r="37" spans="1:5" x14ac:dyDescent="0.3">
      <c r="A37" t="s">
        <v>104</v>
      </c>
      <c r="B37" t="s">
        <v>105</v>
      </c>
      <c r="C37" t="s">
        <v>124</v>
      </c>
      <c r="D37" t="s">
        <v>125</v>
      </c>
      <c r="E37" t="s">
        <v>36</v>
      </c>
    </row>
    <row r="38" spans="1:5" x14ac:dyDescent="0.3">
      <c r="A38">
        <v>1</v>
      </c>
      <c r="B38" t="s">
        <v>126</v>
      </c>
      <c r="C38">
        <v>3</v>
      </c>
      <c r="D38">
        <v>21</v>
      </c>
      <c r="E38">
        <f>SUM(C38:D38)</f>
        <v>24</v>
      </c>
    </row>
    <row r="39" spans="1:5" x14ac:dyDescent="0.3">
      <c r="A39">
        <v>2</v>
      </c>
      <c r="B39" t="s">
        <v>127</v>
      </c>
      <c r="C39">
        <v>3</v>
      </c>
      <c r="D39">
        <v>21</v>
      </c>
      <c r="E39">
        <f t="shared" ref="E39:E47" si="0">SUM(C39:D39)</f>
        <v>24</v>
      </c>
    </row>
    <row r="40" spans="1:5" x14ac:dyDescent="0.3">
      <c r="A40">
        <v>3</v>
      </c>
      <c r="B40" t="s">
        <v>128</v>
      </c>
      <c r="C40">
        <v>3</v>
      </c>
      <c r="D40">
        <v>21</v>
      </c>
      <c r="E40">
        <f t="shared" si="0"/>
        <v>24</v>
      </c>
    </row>
    <row r="41" spans="1:5" x14ac:dyDescent="0.3">
      <c r="A41">
        <v>4</v>
      </c>
      <c r="B41" t="s">
        <v>129</v>
      </c>
      <c r="C41">
        <v>0</v>
      </c>
      <c r="D41">
        <v>0</v>
      </c>
      <c r="E41">
        <f t="shared" si="0"/>
        <v>0</v>
      </c>
    </row>
    <row r="42" spans="1:5" x14ac:dyDescent="0.3">
      <c r="A42">
        <v>5</v>
      </c>
      <c r="B42" t="s">
        <v>130</v>
      </c>
      <c r="C42">
        <v>4</v>
      </c>
      <c r="D42">
        <v>59</v>
      </c>
      <c r="E42">
        <f t="shared" si="0"/>
        <v>63</v>
      </c>
    </row>
    <row r="43" spans="1:5" x14ac:dyDescent="0.3">
      <c r="A43">
        <v>6</v>
      </c>
      <c r="B43" t="s">
        <v>131</v>
      </c>
      <c r="C43">
        <v>1</v>
      </c>
      <c r="E43">
        <f t="shared" si="0"/>
        <v>1</v>
      </c>
    </row>
    <row r="44" spans="1:5" x14ac:dyDescent="0.3">
      <c r="A44">
        <v>7</v>
      </c>
      <c r="B44" t="s">
        <v>132</v>
      </c>
      <c r="C44">
        <v>678.58</v>
      </c>
      <c r="D44">
        <v>1200.32</v>
      </c>
      <c r="E44">
        <f t="shared" si="0"/>
        <v>1878.9</v>
      </c>
    </row>
    <row r="45" spans="1:5" x14ac:dyDescent="0.3">
      <c r="A45">
        <v>8</v>
      </c>
      <c r="B45" t="s">
        <v>133</v>
      </c>
      <c r="C45">
        <v>195327.4</v>
      </c>
      <c r="D45">
        <v>436847.83</v>
      </c>
      <c r="E45">
        <f t="shared" si="0"/>
        <v>632175.23</v>
      </c>
    </row>
    <row r="46" spans="1:5" x14ac:dyDescent="0.3">
      <c r="A46">
        <v>9</v>
      </c>
      <c r="B46" t="s">
        <v>134</v>
      </c>
      <c r="C46">
        <v>9</v>
      </c>
      <c r="E46">
        <f t="shared" si="0"/>
        <v>9</v>
      </c>
    </row>
    <row r="47" spans="1:5" x14ac:dyDescent="0.3">
      <c r="A47">
        <v>10</v>
      </c>
      <c r="B47" t="s">
        <v>135</v>
      </c>
      <c r="C47">
        <v>0</v>
      </c>
      <c r="E47">
        <f t="shared" si="0"/>
        <v>0</v>
      </c>
    </row>
  </sheetData>
  <mergeCells count="1">
    <mergeCell ref="A3:H3"/>
  </mergeCells>
  <printOptions horizontalCentered="1"/>
  <pageMargins left="0" right="0" top="0.74803149606299213" bottom="0.74803149606299213" header="0.31496062992125984" footer="0.31496062992125984"/>
  <pageSetup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C1593-6A66-4AC6-B524-56ED7AE0A801}">
  <dimension ref="A1:N26"/>
  <sheetViews>
    <sheetView topLeftCell="A18" zoomScale="70" zoomScaleNormal="70" workbookViewId="0">
      <selection activeCell="D11" sqref="D11"/>
    </sheetView>
  </sheetViews>
  <sheetFormatPr defaultColWidth="11.5546875" defaultRowHeight="18" x14ac:dyDescent="0.35"/>
  <cols>
    <col min="1" max="1" width="11.5546875" style="11"/>
    <col min="2" max="2" width="31.5546875" style="11" customWidth="1"/>
    <col min="3" max="3" width="36.44140625" style="11" customWidth="1"/>
    <col min="4" max="4" width="53.88671875" style="11" customWidth="1"/>
    <col min="5" max="5" width="50.109375" style="11" customWidth="1"/>
    <col min="6" max="7" width="8.6640625" style="11" customWidth="1"/>
    <col min="8" max="8" width="9.109375" style="11" customWidth="1"/>
    <col min="9" max="9" width="32.6640625" style="18" customWidth="1"/>
    <col min="10" max="16384" width="11.5546875" style="11"/>
  </cols>
  <sheetData>
    <row r="1" spans="1:14" ht="18.600000000000001" thickTop="1" x14ac:dyDescent="0.35">
      <c r="B1" s="12"/>
      <c r="C1" s="13"/>
      <c r="D1" s="13"/>
      <c r="E1" s="13"/>
      <c r="F1" s="13"/>
      <c r="G1" s="13"/>
      <c r="H1" s="13"/>
      <c r="I1" s="14"/>
    </row>
    <row r="2" spans="1:14" x14ac:dyDescent="0.35">
      <c r="A2" s="19" t="s">
        <v>138</v>
      </c>
      <c r="B2" s="19"/>
      <c r="C2" s="19"/>
      <c r="D2" s="19"/>
      <c r="E2" s="19"/>
      <c r="F2" s="19"/>
      <c r="G2" s="19"/>
      <c r="H2" s="19"/>
      <c r="I2" s="19"/>
    </row>
    <row r="3" spans="1:14" s="15" customFormat="1" ht="26.4" customHeight="1" x14ac:dyDescent="0.35">
      <c r="A3" s="19"/>
      <c r="B3" s="19"/>
      <c r="C3" s="19"/>
      <c r="D3" s="19"/>
      <c r="E3" s="19"/>
      <c r="F3" s="19"/>
      <c r="G3" s="19"/>
      <c r="H3" s="19"/>
      <c r="I3" s="19"/>
    </row>
    <row r="4" spans="1:14" s="15" customFormat="1" ht="22.95" customHeight="1" x14ac:dyDescent="0.35">
      <c r="A4" s="19"/>
      <c r="B4" s="19" t="s">
        <v>69</v>
      </c>
      <c r="C4" s="19"/>
      <c r="D4" s="19"/>
      <c r="E4" s="19"/>
      <c r="F4" s="19"/>
      <c r="G4" s="19"/>
      <c r="H4" s="19"/>
      <c r="I4" s="19"/>
    </row>
    <row r="5" spans="1:14" s="15" customFormat="1" ht="22.95" customHeight="1" x14ac:dyDescent="0.35">
      <c r="A5" s="19"/>
      <c r="B5" s="19"/>
      <c r="C5" s="19"/>
      <c r="D5" s="19"/>
      <c r="E5" s="19"/>
      <c r="F5" s="19"/>
      <c r="G5" s="19"/>
      <c r="H5" s="19"/>
      <c r="I5" s="19"/>
    </row>
    <row r="6" spans="1:14" s="15" customFormat="1" ht="24" customHeight="1" x14ac:dyDescent="0.35">
      <c r="A6" s="19"/>
      <c r="B6" s="19" t="s">
        <v>70</v>
      </c>
      <c r="C6" s="19"/>
      <c r="D6" s="19"/>
      <c r="E6" s="19"/>
      <c r="F6" s="19"/>
      <c r="G6" s="19"/>
      <c r="H6" s="19"/>
      <c r="I6" s="19"/>
    </row>
    <row r="7" spans="1:14" s="15" customFormat="1" ht="28.95" customHeight="1" x14ac:dyDescent="0.35">
      <c r="A7" s="19"/>
      <c r="B7" s="19" t="s">
        <v>71</v>
      </c>
      <c r="C7" s="19"/>
      <c r="D7" s="19"/>
      <c r="E7" s="19"/>
      <c r="F7" s="19"/>
      <c r="G7" s="19"/>
      <c r="H7" s="19"/>
      <c r="I7" s="19"/>
    </row>
    <row r="8" spans="1:14" ht="155.25" hidden="1" customHeight="1" thickBot="1" x14ac:dyDescent="0.4">
      <c r="A8" s="19"/>
      <c r="B8" s="19"/>
      <c r="C8" s="19"/>
      <c r="D8" s="19"/>
      <c r="E8" s="19"/>
      <c r="F8" s="19"/>
      <c r="G8" s="19"/>
      <c r="H8" s="19"/>
      <c r="I8" s="19"/>
    </row>
    <row r="9" spans="1:14" x14ac:dyDescent="0.35">
      <c r="A9" s="19"/>
      <c r="B9" s="19"/>
      <c r="C9" s="19"/>
      <c r="D9" s="19"/>
      <c r="E9" s="19"/>
      <c r="F9" s="19"/>
      <c r="G9" s="19"/>
      <c r="H9" s="19"/>
      <c r="I9" s="19"/>
    </row>
    <row r="10" spans="1:14" ht="33" customHeight="1" x14ac:dyDescent="0.35">
      <c r="A10" s="19"/>
      <c r="B10" s="19" t="s">
        <v>49</v>
      </c>
      <c r="C10" s="19" t="s">
        <v>72</v>
      </c>
      <c r="D10" s="19" t="s">
        <v>73</v>
      </c>
      <c r="E10" s="19" t="s">
        <v>74</v>
      </c>
      <c r="F10" s="19" t="s">
        <v>75</v>
      </c>
      <c r="G10" s="19" t="s">
        <v>2</v>
      </c>
      <c r="H10" s="19" t="s">
        <v>76</v>
      </c>
      <c r="I10" s="19" t="s">
        <v>77</v>
      </c>
    </row>
    <row r="11" spans="1:14" ht="132.75" customHeight="1" x14ac:dyDescent="0.35">
      <c r="A11" s="19"/>
      <c r="B11" s="19" t="s">
        <v>78</v>
      </c>
      <c r="C11" s="19" t="s">
        <v>79</v>
      </c>
      <c r="D11" s="19" t="s">
        <v>80</v>
      </c>
      <c r="E11" s="19" t="s">
        <v>81</v>
      </c>
      <c r="F11" s="19">
        <v>35</v>
      </c>
      <c r="G11" s="19">
        <v>18</v>
      </c>
      <c r="H11" s="19">
        <f>+G11+F11</f>
        <v>53</v>
      </c>
      <c r="I11" s="19" t="s">
        <v>82</v>
      </c>
    </row>
    <row r="12" spans="1:14" s="17" customFormat="1" ht="104.25" customHeight="1" x14ac:dyDescent="0.35">
      <c r="A12" s="19"/>
      <c r="B12" s="19" t="s">
        <v>83</v>
      </c>
      <c r="C12" s="19" t="s">
        <v>84</v>
      </c>
      <c r="D12" s="19" t="s">
        <v>85</v>
      </c>
      <c r="E12" s="19" t="s">
        <v>86</v>
      </c>
      <c r="F12" s="19">
        <v>22</v>
      </c>
      <c r="G12" s="19">
        <v>5</v>
      </c>
      <c r="H12" s="19">
        <f>+G12+F12</f>
        <v>27</v>
      </c>
      <c r="I12" s="19" t="s">
        <v>87</v>
      </c>
      <c r="J12" s="16"/>
      <c r="K12" s="16"/>
      <c r="L12" s="16"/>
      <c r="M12" s="16"/>
      <c r="N12" s="16"/>
    </row>
    <row r="13" spans="1:14" x14ac:dyDescent="0.35">
      <c r="A13" s="19"/>
      <c r="B13" s="19" t="s">
        <v>49</v>
      </c>
      <c r="C13" s="19" t="s">
        <v>72</v>
      </c>
      <c r="D13" s="19" t="s">
        <v>73</v>
      </c>
      <c r="E13" s="19" t="s">
        <v>74</v>
      </c>
      <c r="F13" s="19" t="s">
        <v>75</v>
      </c>
      <c r="G13" s="19" t="s">
        <v>2</v>
      </c>
      <c r="H13" s="19" t="s">
        <v>76</v>
      </c>
      <c r="I13" s="19" t="s">
        <v>77</v>
      </c>
    </row>
    <row r="14" spans="1:14" ht="174" customHeight="1" x14ac:dyDescent="0.35">
      <c r="A14" s="19"/>
      <c r="B14" s="19" t="s">
        <v>88</v>
      </c>
      <c r="C14" s="19" t="s">
        <v>89</v>
      </c>
      <c r="D14" s="19" t="s">
        <v>90</v>
      </c>
      <c r="E14" s="19" t="s">
        <v>91</v>
      </c>
      <c r="F14" s="19">
        <v>18</v>
      </c>
      <c r="G14" s="19">
        <v>5</v>
      </c>
      <c r="H14" s="19">
        <f>+G14+F14</f>
        <v>23</v>
      </c>
      <c r="I14" s="19" t="s">
        <v>92</v>
      </c>
    </row>
    <row r="15" spans="1:14" x14ac:dyDescent="0.35">
      <c r="A15" s="19"/>
      <c r="B15" s="19" t="s">
        <v>49</v>
      </c>
      <c r="C15" s="19" t="s">
        <v>72</v>
      </c>
      <c r="D15" s="19" t="s">
        <v>73</v>
      </c>
      <c r="E15" s="19" t="s">
        <v>74</v>
      </c>
      <c r="F15" s="19" t="s">
        <v>75</v>
      </c>
      <c r="G15" s="19" t="s">
        <v>2</v>
      </c>
      <c r="H15" s="19" t="s">
        <v>76</v>
      </c>
      <c r="I15" s="19" t="s">
        <v>77</v>
      </c>
    </row>
    <row r="16" spans="1:14" ht="127.5" customHeight="1" x14ac:dyDescent="0.35">
      <c r="A16" s="19"/>
      <c r="B16" s="19" t="s">
        <v>93</v>
      </c>
      <c r="C16" s="19" t="s">
        <v>94</v>
      </c>
      <c r="D16" s="19" t="s">
        <v>95</v>
      </c>
      <c r="E16" s="19" t="s">
        <v>96</v>
      </c>
      <c r="F16" s="19">
        <v>2</v>
      </c>
      <c r="G16" s="19">
        <v>0</v>
      </c>
      <c r="H16" s="19">
        <f>+G16+F16</f>
        <v>2</v>
      </c>
      <c r="I16" s="19" t="s">
        <v>97</v>
      </c>
    </row>
    <row r="17" spans="1:9" x14ac:dyDescent="0.35">
      <c r="A17" s="19"/>
      <c r="B17" s="19" t="s">
        <v>49</v>
      </c>
      <c r="C17" s="19" t="s">
        <v>72</v>
      </c>
      <c r="D17" s="19" t="s">
        <v>73</v>
      </c>
      <c r="E17" s="19" t="s">
        <v>74</v>
      </c>
      <c r="F17" s="19" t="s">
        <v>75</v>
      </c>
      <c r="G17" s="19" t="s">
        <v>2</v>
      </c>
      <c r="H17" s="19" t="s">
        <v>76</v>
      </c>
      <c r="I17" s="19" t="s">
        <v>77</v>
      </c>
    </row>
    <row r="18" spans="1:9" ht="128.25" customHeight="1" x14ac:dyDescent="0.35">
      <c r="A18" s="19"/>
      <c r="B18" s="19" t="s">
        <v>98</v>
      </c>
      <c r="C18" s="19" t="s">
        <v>99</v>
      </c>
      <c r="D18" s="19" t="s">
        <v>100</v>
      </c>
      <c r="E18" s="19" t="s">
        <v>101</v>
      </c>
      <c r="F18" s="19">
        <v>10</v>
      </c>
      <c r="G18" s="19">
        <v>2</v>
      </c>
      <c r="H18" s="19">
        <f>+G18+F18</f>
        <v>12</v>
      </c>
      <c r="I18" s="19" t="s">
        <v>102</v>
      </c>
    </row>
    <row r="19" spans="1:9" x14ac:dyDescent="0.35">
      <c r="A19" s="19"/>
      <c r="B19" s="19" t="s">
        <v>49</v>
      </c>
      <c r="C19" s="19" t="s">
        <v>72</v>
      </c>
      <c r="D19" s="19" t="s">
        <v>73</v>
      </c>
      <c r="E19" s="19" t="s">
        <v>74</v>
      </c>
      <c r="F19" s="19" t="s">
        <v>75</v>
      </c>
      <c r="G19" s="19" t="s">
        <v>2</v>
      </c>
      <c r="H19" s="19" t="s">
        <v>76</v>
      </c>
      <c r="I19" s="19" t="s">
        <v>77</v>
      </c>
    </row>
    <row r="20" spans="1:9" x14ac:dyDescent="0.35">
      <c r="A20" s="19"/>
      <c r="B20" s="19"/>
      <c r="C20" s="19"/>
      <c r="D20" s="19"/>
      <c r="E20" s="19"/>
      <c r="F20" s="19"/>
      <c r="G20" s="19"/>
      <c r="H20" s="19"/>
      <c r="I20" s="19"/>
    </row>
    <row r="21" spans="1:9" x14ac:dyDescent="0.35">
      <c r="A21" s="19"/>
      <c r="B21" s="19"/>
      <c r="C21" s="19"/>
      <c r="D21" s="19"/>
      <c r="E21" s="19"/>
      <c r="F21" s="19"/>
      <c r="G21" s="19"/>
      <c r="H21" s="19"/>
      <c r="I21" s="19"/>
    </row>
    <row r="22" spans="1:9" x14ac:dyDescent="0.35">
      <c r="A22" s="19"/>
      <c r="B22" s="19"/>
      <c r="C22" s="19"/>
      <c r="D22" s="19"/>
      <c r="E22" s="19"/>
      <c r="F22" s="19"/>
      <c r="G22" s="19"/>
      <c r="H22" s="19"/>
      <c r="I22" s="19"/>
    </row>
    <row r="23" spans="1:9" x14ac:dyDescent="0.35">
      <c r="A23" s="19"/>
      <c r="B23" s="19"/>
      <c r="C23" s="19"/>
      <c r="D23" s="19"/>
      <c r="E23" s="19"/>
      <c r="F23" s="19"/>
      <c r="G23" s="19"/>
      <c r="H23" s="19"/>
      <c r="I23" s="19"/>
    </row>
    <row r="24" spans="1:9" x14ac:dyDescent="0.35">
      <c r="A24" s="19"/>
      <c r="B24" s="19"/>
      <c r="C24" s="19"/>
      <c r="D24" s="19"/>
      <c r="E24" s="19"/>
      <c r="F24" s="19"/>
      <c r="G24" s="19"/>
      <c r="H24" s="19"/>
      <c r="I24" s="19"/>
    </row>
    <row r="25" spans="1:9" x14ac:dyDescent="0.35">
      <c r="A25" s="19"/>
      <c r="B25" s="19"/>
      <c r="C25" s="19"/>
      <c r="D25" s="19"/>
      <c r="E25" s="19"/>
      <c r="F25" s="19"/>
      <c r="G25" s="19"/>
      <c r="H25" s="19"/>
      <c r="I25" s="19"/>
    </row>
    <row r="26" spans="1:9" x14ac:dyDescent="0.35">
      <c r="A26" s="19"/>
      <c r="B26" s="19"/>
      <c r="C26" s="19"/>
      <c r="D26" s="19"/>
      <c r="E26" s="19"/>
      <c r="F26" s="19"/>
      <c r="G26" s="19"/>
      <c r="H26" s="19"/>
      <c r="I26" s="19"/>
    </row>
  </sheetData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PRODUCCIÓN</vt:lpstr>
      <vt:lpstr>MIP</vt:lpstr>
      <vt:lpstr>POSCOSECHA</vt:lpstr>
      <vt:lpstr>EXTENSIÓN</vt:lpstr>
      <vt:lpstr>CAPACITACION</vt:lpstr>
      <vt:lpstr>M&amp;C</vt:lpstr>
      <vt:lpstr>DES. RURAL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freddy  cruz</dc:creator>
  <cp:lastModifiedBy>Roque Ernesto Zabala Alcantara</cp:lastModifiedBy>
  <dcterms:created xsi:type="dcterms:W3CDTF">2023-09-18T16:59:13Z</dcterms:created>
  <dcterms:modified xsi:type="dcterms:W3CDTF">2023-09-18T18:57:17Z</dcterms:modified>
</cp:coreProperties>
</file>