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ownloads\"/>
    </mc:Choice>
  </mc:AlternateContent>
  <xr:revisionPtr revIDLastSave="0" documentId="13_ncr:1_{E9FD17B9-53FA-47F5-A8D3-26D1A5550C92}" xr6:coauthVersionLast="47" xr6:coauthVersionMax="47" xr10:uidLastSave="{00000000-0000-0000-0000-000000000000}"/>
  <bookViews>
    <workbookView xWindow="-108" yWindow="-108" windowWidth="23256" windowHeight="12456" xr2:uid="{727B1988-0315-4C05-A15D-8B16F8B20C7A}"/>
  </bookViews>
  <sheets>
    <sheet name="PRODUCCIÓN" sheetId="6" r:id="rId1"/>
    <sheet name="MIP" sheetId="5" r:id="rId2"/>
    <sheet name="POSCOSECHA" sheetId="4" r:id="rId3"/>
    <sheet name="EXTENSIÓN" sheetId="1" r:id="rId4"/>
    <sheet name="CAPACITACION" sheetId="3" r:id="rId5"/>
    <sheet name="M&amp;C" sheetId="9" r:id="rId6"/>
    <sheet name="DES. RUR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9" l="1"/>
  <c r="E46" i="9"/>
  <c r="E45" i="9"/>
  <c r="E44" i="9"/>
  <c r="E43" i="9"/>
  <c r="E42" i="9"/>
  <c r="E41" i="9"/>
  <c r="E40" i="9"/>
  <c r="E39" i="9"/>
  <c r="E38" i="9"/>
  <c r="H18" i="7" l="1"/>
  <c r="H16" i="7"/>
  <c r="H14" i="7"/>
  <c r="H12" i="7"/>
  <c r="H11" i="7"/>
  <c r="J18" i="6"/>
  <c r="I18" i="6"/>
  <c r="H18" i="6"/>
  <c r="F18" i="6"/>
  <c r="E18" i="6"/>
  <c r="D18" i="6"/>
  <c r="C18" i="6"/>
  <c r="K17" i="6"/>
  <c r="G17" i="6"/>
  <c r="K16" i="6"/>
  <c r="G16" i="6"/>
  <c r="K15" i="6"/>
  <c r="G15" i="6"/>
  <c r="K14" i="6"/>
  <c r="G14" i="6"/>
  <c r="K13" i="6"/>
  <c r="G13" i="6"/>
  <c r="K12" i="6"/>
  <c r="G12" i="6"/>
  <c r="K11" i="6"/>
  <c r="G11" i="6"/>
  <c r="K10" i="6"/>
  <c r="G10" i="6"/>
  <c r="G18" i="6" s="1"/>
  <c r="L34" i="5"/>
  <c r="K34" i="5"/>
  <c r="J34" i="5"/>
  <c r="I34" i="5"/>
  <c r="E34" i="5"/>
  <c r="D34" i="5"/>
  <c r="C34" i="5"/>
  <c r="M33" i="5"/>
  <c r="G33" i="5"/>
  <c r="M32" i="5"/>
  <c r="G32" i="5"/>
  <c r="M31" i="5"/>
  <c r="G31" i="5"/>
  <c r="M30" i="5"/>
  <c r="G30" i="5"/>
  <c r="M29" i="5"/>
  <c r="G29" i="5"/>
  <c r="M28" i="5"/>
  <c r="G28" i="5"/>
  <c r="M27" i="5"/>
  <c r="G27" i="5"/>
  <c r="M26" i="5"/>
  <c r="G26" i="5"/>
  <c r="L21" i="5"/>
  <c r="K21" i="5"/>
  <c r="J21" i="5"/>
  <c r="I21" i="5"/>
  <c r="G21" i="5"/>
  <c r="F21" i="5"/>
  <c r="E21" i="5"/>
  <c r="D21" i="5"/>
  <c r="C21" i="5"/>
  <c r="M20" i="5"/>
  <c r="H20" i="5"/>
  <c r="M19" i="5"/>
  <c r="H19" i="5"/>
  <c r="M18" i="5"/>
  <c r="H18" i="5"/>
  <c r="M17" i="5"/>
  <c r="H17" i="5"/>
  <c r="M16" i="5"/>
  <c r="H16" i="5"/>
  <c r="M15" i="5"/>
  <c r="H15" i="5"/>
  <c r="M14" i="5"/>
  <c r="H14" i="5"/>
  <c r="M13" i="5"/>
  <c r="H13" i="5"/>
  <c r="M34" i="5" l="1"/>
  <c r="H21" i="5"/>
  <c r="G34" i="5"/>
  <c r="M21" i="5"/>
  <c r="K18" i="6"/>
  <c r="I35" i="4" l="1"/>
  <c r="N35" i="4" s="1"/>
  <c r="D35" i="4"/>
  <c r="C35" i="4"/>
  <c r="E35" i="4" s="1"/>
  <c r="N34" i="4"/>
  <c r="E34" i="4"/>
  <c r="N33" i="4"/>
  <c r="E33" i="4"/>
  <c r="N32" i="4"/>
  <c r="E32" i="4"/>
  <c r="N31" i="4"/>
  <c r="E31" i="4"/>
  <c r="N30" i="4"/>
  <c r="E30" i="4"/>
  <c r="N29" i="4"/>
  <c r="E29" i="4"/>
  <c r="N28" i="4"/>
  <c r="E28" i="4"/>
  <c r="N27" i="4"/>
  <c r="E27" i="4"/>
  <c r="N26" i="4"/>
  <c r="E26" i="4"/>
  <c r="N25" i="4"/>
  <c r="E25" i="4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l="1"/>
</calcChain>
</file>

<file path=xl/sharedStrings.xml><?xml version="1.0" encoding="utf-8"?>
<sst xmlns="http://schemas.openxmlformats.org/spreadsheetml/2006/main" count="337" uniqueCount="140">
  <si>
    <t>Mes: AGOSTO 2023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</si>
  <si>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</si>
  <si>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</si>
  <si>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</si>
  <si>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</si>
  <si>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</si>
  <si>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</si>
  <si>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</si>
  <si>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</si>
  <si>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</si>
  <si>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</si>
  <si>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</si>
  <si>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</si>
  <si>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TOTALES</t>
  </si>
  <si>
    <t>NORDESTE</t>
  </si>
  <si>
    <t>NORTE</t>
  </si>
  <si>
    <t>SURESTE</t>
  </si>
  <si>
    <t>SUROESTE</t>
  </si>
  <si>
    <t>DIVISIÓN DE EXTENSIÓN</t>
  </si>
  <si>
    <t>REGIONALES</t>
  </si>
  <si>
    <t>CENTRAL</t>
  </si>
  <si>
    <t>NORCENTRAL</t>
  </si>
  <si>
    <t>NOROESTE</t>
  </si>
  <si>
    <t>SUR</t>
  </si>
  <si>
    <t>CURSOS</t>
  </si>
  <si>
    <t>TALLERES</t>
  </si>
  <si>
    <t>CHARLAS</t>
  </si>
  <si>
    <t>DIVISIÓN DE CAPACITACIÓN</t>
  </si>
  <si>
    <t>DIRECCIÓN TÉCNICA</t>
  </si>
  <si>
    <t>DIVISIÓN COSECHA Y POSTCOSECHA DL CAFÉ</t>
  </si>
  <si>
    <t xml:space="preserve">INFORME DE ACTIVIDADES REALIZADAS CORRESPONIENTES AL MES DE AGOSTO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</si>
  <si>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</si>
  <si>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</si>
  <si>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</si>
  <si>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</si>
  <si>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</si>
  <si>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</si>
  <si>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</si>
  <si>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</si>
  <si>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</si>
  <si>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</si>
  <si>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</si>
  <si>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</si>
  <si>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</si>
  <si>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</si>
  <si>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</si>
  <si>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</si>
  <si>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</si>
  <si>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</si>
  <si>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</si>
  <si>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</si>
  <si>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FECHA</t>
  </si>
  <si>
    <t>INFORME DIRECCION TECNICA.</t>
  </si>
  <si>
    <t>RESUMEN MANEJO INTERADO DE PLAGAS</t>
  </si>
  <si>
    <t>AGOSTO,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</si>
  <si>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</si>
  <si>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</si>
  <si>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</si>
  <si>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</si>
  <si>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</si>
  <si>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</si>
  <si>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</si>
  <si>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</si>
  <si>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</si>
  <si>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</si>
  <si>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</si>
  <si>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INFORME DIRECCION TECNICA</t>
  </si>
  <si>
    <t xml:space="preserve"> SIEMBRAS DE PLANTAS DE CAFÉ EN FOMENTO Y RENOVACIÓN DE CAFETALES</t>
  </si>
  <si>
    <t>PLANTAS SEMBRADAS</t>
  </si>
  <si>
    <t>TAREAS FOMENTADAS</t>
  </si>
  <si>
    <t>TAREAS RENOVADAS</t>
  </si>
  <si>
    <t>DEPARTAMENTO DE DESARROLLO RURAL</t>
  </si>
  <si>
    <t>INFORME ACTIVIDADES  MENSUALES</t>
  </si>
  <si>
    <t>FECHA :  AGOSTO 2023</t>
  </si>
  <si>
    <t>ACTIVIDAD</t>
  </si>
  <si>
    <t>OBJETIVO</t>
  </si>
  <si>
    <t xml:space="preserve">PARTICIPANTES </t>
  </si>
  <si>
    <t>V</t>
  </si>
  <si>
    <t>Total</t>
  </si>
  <si>
    <t>LUGAR</t>
  </si>
  <si>
    <t>2 del mes de agosto 2023</t>
  </si>
  <si>
    <t>Reunion</t>
  </si>
  <si>
    <t>Participacion en reunion de inauguracion carretera Guineal-Jagua Clara, por el Ministro de Agricultura</t>
  </si>
  <si>
    <t>Ministro de Agricultura, Gobernadora Provincial, Vice Ministros, Dirigentes de organizaciones comunitarias de la zona, Victor Perez Div. De Desarrollo  de las Organizaciones Dpto. Des. Rural. Dir. Reg. Nordeste INDOCAFE y otros tecnicos</t>
  </si>
  <si>
    <t>Guineal, San Francisco de Macoris, Prov. Duarte.</t>
  </si>
  <si>
    <t>4,5, 15 y 21 del mes de agosto 2023</t>
  </si>
  <si>
    <t xml:space="preserve">Reuniones </t>
  </si>
  <si>
    <t>Apoyo Cooperativa COOPDIESA, en diferentes reuniones y acciones  en su proceso de desarrollo</t>
  </si>
  <si>
    <t xml:space="preserve">Victor Perez Div. De Desarrollo  de las Organizaciones Dpto. Des. Rural, Eladio Reynoso presidente, otros miembros, tecnicos de INDOCAFE y el Instituto Agrario Dominicano (IAD) </t>
  </si>
  <si>
    <t>San Francisco de Macoris, Prov. Duarte.</t>
  </si>
  <si>
    <t>17 e agosto 2023</t>
  </si>
  <si>
    <t xml:space="preserve">Taller </t>
  </si>
  <si>
    <t xml:space="preserve">Apoyara Regional Nordeste en logistica del taller virtual del Ministerio de Administracion Publica MAP a los servidores publicos </t>
  </si>
  <si>
    <t>Victor Perez Div. De Desarrollo  de las Organizaciones,  Tecnicos, administrativos y obreros de la Regional Nordeste.</t>
  </si>
  <si>
    <t xml:space="preserve">San Francisco de Macoris </t>
  </si>
  <si>
    <t>26 de agosto 2023</t>
  </si>
  <si>
    <t xml:space="preserve">Visita </t>
  </si>
  <si>
    <t xml:space="preserve">Visita a la comunidad de Chinguelo con Ing. German Taveras de la DGDC, en proceso de apoyo para construccion puente comunidad de los Guayuyos </t>
  </si>
  <si>
    <t>Victor Perez Div. De Desarrollo  de las Organizaciones Dpto. Des. Rural.  Ing. German Taveras Enc. Nacional Dpto. Ingenieria DGCD</t>
  </si>
  <si>
    <t>Chinguelo, San Francisco de Macoris, Prov. Duarte.</t>
  </si>
  <si>
    <t>30 de agoste 2023</t>
  </si>
  <si>
    <t>Jornadas de trabajo</t>
  </si>
  <si>
    <t xml:space="preserve">Apoyo CEPDCAFEN, en desarrollo de trabajos en proyecto de café, apoyado por PPS/PNUD </t>
  </si>
  <si>
    <t>Victor Perez Div. De Desarrollo  de las Organizaciones Dpto. Des. Rural.  Dirigentes de CEPDCAFEN y productores</t>
  </si>
  <si>
    <t>El Diviso, Caballero, Cotui</t>
  </si>
  <si>
    <t>DIVISION DE VERIFICACION</t>
  </si>
  <si>
    <t>No.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</si>
  <si>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</si>
  <si>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</si>
  <si>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</si>
  <si>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</si>
  <si>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</si>
  <si>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</si>
  <si>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</si>
  <si>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</si>
  <si>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</si>
  <si>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</si>
  <si>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</si>
  <si>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</si>
  <si>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</si>
  <si>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</si>
  <si>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</si>
  <si>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</si>
  <si>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</si>
  <si>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</si>
  <si>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AGOSTO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</si>
  <si>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</si>
  <si>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</si>
  <si>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</si>
  <si>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</si>
  <si>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</si>
  <si>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</si>
  <si>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</si>
  <si>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</si>
  <si>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</si>
  <si>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</si>
  <si>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</si>
  <si>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</si>
  <si>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</si>
  <si>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 durante 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</si>
</sst>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3">
    <xf numFmtId="0" fontId="0" fillId="0" borderId="0" xfId="0"/>
    <xf numFmtId="17" fontId="4" fillId="0" borderId="0" xfId="1" applyNumberFormat="1" applyFont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5" fillId="5" borderId="2" xfId="0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4" borderId="2" xfId="1" applyFont="1" applyFill="1" applyBorder="1" applyAlignment="1">
      <alignment vertical="center"/>
    </xf>
    <xf numFmtId="165" fontId="0" fillId="0" borderId="2" xfId="0" applyNumberFormat="1" applyBorder="1"/>
    <xf numFmtId="0" fontId="6" fillId="0" borderId="2" xfId="0" applyFont="1" applyBorder="1"/>
    <xf numFmtId="165" fontId="6" fillId="0" borderId="2" xfId="0" applyNumberFormat="1" applyFont="1" applyBorder="1"/>
    <xf numFmtId="164" fontId="6" fillId="0" borderId="2" xfId="0" applyNumberFormat="1" applyFont="1" applyBorder="1"/>
    <xf numFmtId="0" fontId="6" fillId="0" borderId="0" xfId="0" applyFont="1"/>
    <xf numFmtId="0" fontId="8" fillId="0" borderId="0" xfId="0" applyFont="1"/>
    <xf numFmtId="0" fontId="6" fillId="4" borderId="2" xfId="0" applyFont="1" applyFill="1" applyBorder="1"/>
    <xf numFmtId="0" fontId="9" fillId="2" borderId="0" xfId="0" applyFont="1" applyFill="1"/>
    <xf numFmtId="0" fontId="9" fillId="6" borderId="0" xfId="0" applyFont="1" applyFill="1"/>
    <xf numFmtId="0" fontId="9" fillId="4" borderId="0" xfId="0" applyFont="1" applyFill="1"/>
    <xf numFmtId="0" fontId="9" fillId="4" borderId="3" xfId="0" applyFont="1" applyFill="1" applyBorder="1"/>
    <xf numFmtId="0" fontId="9" fillId="0" borderId="0" xfId="0" applyFont="1"/>
    <xf numFmtId="0" fontId="9" fillId="7" borderId="2" xfId="2" applyNumberFormat="1" applyFont="1" applyFill="1" applyBorder="1" applyAlignment="1">
      <alignment horizontal="right" wrapText="1"/>
    </xf>
    <xf numFmtId="0" fontId="10" fillId="7" borderId="2" xfId="2" applyNumberFormat="1" applyFont="1" applyFill="1" applyBorder="1" applyAlignment="1">
      <alignment horizontal="right"/>
    </xf>
    <xf numFmtId="165" fontId="9" fillId="7" borderId="2" xfId="2" applyNumberFormat="1" applyFont="1" applyFill="1" applyBorder="1" applyAlignment="1">
      <alignment horizontal="right" vertical="top"/>
    </xf>
    <xf numFmtId="1" fontId="9" fillId="7" borderId="2" xfId="2" applyNumberFormat="1" applyFont="1" applyFill="1" applyBorder="1" applyAlignment="1">
      <alignment horizontal="right" vertical="top"/>
    </xf>
    <xf numFmtId="1" fontId="9" fillId="7" borderId="2" xfId="2" applyNumberFormat="1" applyFont="1" applyFill="1" applyBorder="1" applyAlignment="1">
      <alignment horizontal="right"/>
    </xf>
    <xf numFmtId="1" fontId="9" fillId="7" borderId="2" xfId="0" applyNumberFormat="1" applyFont="1" applyFill="1" applyBorder="1" applyAlignment="1">
      <alignment horizontal="right"/>
    </xf>
    <xf numFmtId="1" fontId="9" fillId="7" borderId="2" xfId="2" applyNumberFormat="1" applyFont="1" applyFill="1" applyBorder="1" applyAlignment="1">
      <alignment horizontal="right" wrapText="1"/>
    </xf>
    <xf numFmtId="1" fontId="10" fillId="7" borderId="2" xfId="2" applyNumberFormat="1" applyFont="1" applyFill="1" applyBorder="1" applyAlignment="1">
      <alignment horizontal="right"/>
    </xf>
    <xf numFmtId="165" fontId="9" fillId="7" borderId="2" xfId="2" applyNumberFormat="1" applyFont="1" applyFill="1" applyBorder="1" applyAlignment="1">
      <alignment horizontal="right"/>
    </xf>
    <xf numFmtId="165" fontId="9" fillId="0" borderId="2" xfId="2" applyNumberFormat="1" applyFont="1" applyBorder="1" applyAlignment="1">
      <alignment horizontal="right"/>
    </xf>
    <xf numFmtId="165" fontId="9" fillId="7" borderId="2" xfId="0" applyNumberFormat="1" applyFont="1" applyFill="1" applyBorder="1" applyAlignment="1">
      <alignment horizontal="right"/>
    </xf>
    <xf numFmtId="0" fontId="9" fillId="7" borderId="2" xfId="2" applyNumberFormat="1" applyFont="1" applyFill="1" applyBorder="1" applyAlignment="1">
      <alignment horizontal="right" vertical="top"/>
    </xf>
    <xf numFmtId="0" fontId="9" fillId="7" borderId="2" xfId="2" applyNumberFormat="1" applyFont="1" applyFill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165" fontId="10" fillId="7" borderId="2" xfId="2" applyNumberFormat="1" applyFont="1" applyFill="1" applyBorder="1" applyAlignment="1">
      <alignment horizontal="right"/>
    </xf>
    <xf numFmtId="1" fontId="11" fillId="8" borderId="2" xfId="2" applyNumberFormat="1" applyFont="1" applyFill="1" applyBorder="1" applyAlignment="1">
      <alignment horizontal="right" wrapText="1"/>
    </xf>
    <xf numFmtId="1" fontId="11" fillId="8" borderId="2" xfId="2" applyNumberFormat="1" applyFont="1" applyFill="1" applyBorder="1" applyAlignment="1">
      <alignment horizontal="right"/>
    </xf>
    <xf numFmtId="165" fontId="6" fillId="8" borderId="2" xfId="2" applyNumberFormat="1" applyFont="1" applyFill="1" applyBorder="1" applyAlignment="1">
      <alignment horizontal="right" wrapText="1"/>
    </xf>
    <xf numFmtId="165" fontId="6" fillId="8" borderId="2" xfId="2" applyNumberFormat="1" applyFont="1" applyFill="1" applyBorder="1" applyAlignment="1">
      <alignment horizontal="right"/>
    </xf>
    <xf numFmtId="165" fontId="12" fillId="8" borderId="2" xfId="2" applyNumberFormat="1" applyFont="1" applyFill="1" applyBorder="1" applyAlignment="1">
      <alignment horizontal="right" wrapText="1"/>
    </xf>
    <xf numFmtId="165" fontId="12" fillId="8" borderId="2" xfId="2" applyNumberFormat="1" applyFont="1" applyFill="1" applyBorder="1" applyAlignment="1">
      <alignment horizontal="center" wrapText="1"/>
    </xf>
    <xf numFmtId="1" fontId="12" fillId="8" borderId="2" xfId="0" applyNumberFormat="1" applyFont="1" applyFill="1" applyBorder="1"/>
    <xf numFmtId="0" fontId="10" fillId="7" borderId="2" xfId="0" applyFont="1" applyFill="1" applyBorder="1"/>
    <xf numFmtId="1" fontId="10" fillId="7" borderId="2" xfId="0" applyNumberFormat="1" applyFont="1" applyFill="1" applyBorder="1"/>
    <xf numFmtId="1" fontId="11" fillId="8" borderId="2" xfId="0" applyNumberFormat="1" applyFont="1" applyFill="1" applyBorder="1"/>
    <xf numFmtId="164" fontId="9" fillId="9" borderId="2" xfId="0" applyNumberFormat="1" applyFont="1" applyFill="1" applyBorder="1" applyAlignment="1">
      <alignment horizontal="right" vertical="top"/>
    </xf>
    <xf numFmtId="165" fontId="9" fillId="9" borderId="2" xfId="2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/>
    </xf>
    <xf numFmtId="0" fontId="14" fillId="0" borderId="13" xfId="0" applyFont="1" applyBorder="1" applyAlignment="1">
      <alignment horizontal="left" vertical="center"/>
    </xf>
    <xf numFmtId="0" fontId="13" fillId="11" borderId="14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3" fillId="11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3" fillId="11" borderId="16" xfId="0" applyFont="1" applyFill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0" xfId="0" applyFont="1" applyAlignment="1">
      <alignment horizontal="right"/>
    </xf>
    <xf numFmtId="165" fontId="16" fillId="0" borderId="0" xfId="2" applyNumberFormat="1" applyFont="1" applyFill="1" applyBorder="1" applyAlignment="1">
      <alignment vertical="center"/>
    </xf>
    <xf numFmtId="165" fontId="16" fillId="0" borderId="0" xfId="2" applyNumberFormat="1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17" fillId="0" borderId="0" xfId="0" applyFont="1"/>
    <xf numFmtId="0" fontId="14" fillId="0" borderId="0" xfId="0" applyFont="1" applyAlignment="1">
      <alignment horizontal="left"/>
    </xf>
    <xf numFmtId="0" fontId="19" fillId="12" borderId="15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wrapText="1"/>
    </xf>
    <xf numFmtId="0" fontId="20" fillId="15" borderId="21" xfId="0" applyFont="1" applyFill="1" applyBorder="1" applyAlignment="1">
      <alignment horizontal="center" wrapText="1"/>
    </xf>
    <xf numFmtId="0" fontId="20" fillId="15" borderId="20" xfId="0" applyFont="1" applyFill="1" applyBorder="1" applyAlignment="1">
      <alignment horizontal="center" wrapText="1"/>
    </xf>
    <xf numFmtId="0" fontId="2" fillId="0" borderId="2" xfId="0" applyFont="1" applyBorder="1"/>
    <xf numFmtId="165" fontId="9" fillId="0" borderId="2" xfId="2" applyNumberFormat="1" applyFont="1" applyBorder="1" applyAlignment="1">
      <alignment horizontal="right" vertical="center"/>
    </xf>
    <xf numFmtId="165" fontId="9" fillId="0" borderId="2" xfId="2" applyNumberFormat="1" applyFont="1" applyBorder="1"/>
    <xf numFmtId="0" fontId="2" fillId="0" borderId="2" xfId="0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165" fontId="9" fillId="0" borderId="2" xfId="2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9" fillId="0" borderId="2" xfId="2" applyNumberFormat="1" applyFont="1" applyFill="1" applyBorder="1"/>
    <xf numFmtId="165" fontId="22" fillId="0" borderId="2" xfId="2" applyNumberFormat="1" applyFont="1" applyBorder="1" applyAlignment="1">
      <alignment horizontal="right"/>
    </xf>
    <xf numFmtId="165" fontId="7" fillId="0" borderId="2" xfId="2" applyNumberFormat="1" applyFont="1" applyBorder="1"/>
    <xf numFmtId="0" fontId="7" fillId="0" borderId="2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4" fillId="12" borderId="11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/>
    </xf>
    <xf numFmtId="0" fontId="24" fillId="12" borderId="1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16" borderId="4" xfId="0" applyFont="1" applyFill="1" applyBorder="1" applyAlignment="1">
      <alignment horizontal="left"/>
    </xf>
    <xf numFmtId="0" fontId="23" fillId="16" borderId="2" xfId="0" applyFont="1" applyFill="1" applyBorder="1" applyAlignment="1">
      <alignment horizontal="center"/>
    </xf>
    <xf numFmtId="0" fontId="14" fillId="17" borderId="11" xfId="0" applyFont="1" applyFill="1" applyBorder="1" applyAlignment="1">
      <alignment horizontal="center" vertical="center" wrapText="1"/>
    </xf>
    <xf numFmtId="0" fontId="24" fillId="17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24" fillId="17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23" fillId="0" borderId="5" xfId="0" applyFont="1" applyBorder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0" fontId="23" fillId="16" borderId="34" xfId="0" applyFont="1" applyFill="1" applyBorder="1" applyAlignment="1">
      <alignment horizontal="center"/>
    </xf>
    <xf numFmtId="0" fontId="23" fillId="16" borderId="32" xfId="0" applyFont="1" applyFill="1" applyBorder="1" applyAlignment="1">
      <alignment horizontal="center"/>
    </xf>
    <xf numFmtId="165" fontId="23" fillId="16" borderId="33" xfId="2" applyNumberFormat="1" applyFont="1" applyFill="1" applyBorder="1" applyAlignment="1">
      <alignment horizontal="center"/>
    </xf>
    <xf numFmtId="0" fontId="23" fillId="16" borderId="5" xfId="0" applyFont="1" applyFill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0" fillId="16" borderId="0" xfId="0" applyFill="1"/>
    <xf numFmtId="0" fontId="25" fillId="18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165" fontId="26" fillId="0" borderId="2" xfId="2" applyNumberFormat="1" applyFont="1" applyBorder="1"/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7" fillId="12" borderId="4" xfId="0" applyFont="1" applyFill="1" applyBorder="1" applyAlignment="1">
      <alignment horizontal="left"/>
    </xf>
    <xf numFmtId="165" fontId="8" fillId="16" borderId="2" xfId="2" applyNumberFormat="1" applyFont="1" applyFill="1" applyBorder="1" applyAlignment="1">
      <alignment horizontal="right"/>
    </xf>
    <xf numFmtId="165" fontId="0" fillId="0" borderId="2" xfId="3" applyNumberFormat="1" applyFont="1" applyBorder="1" applyAlignment="1">
      <alignment horizontal="right"/>
    </xf>
    <xf numFmtId="165" fontId="8" fillId="0" borderId="2" xfId="3" applyNumberFormat="1" applyFont="1" applyBorder="1" applyAlignment="1">
      <alignment horizontal="right"/>
    </xf>
    <xf numFmtId="165" fontId="8" fillId="16" borderId="2" xfId="3" applyNumberFormat="1" applyFont="1" applyFill="1" applyBorder="1" applyAlignment="1">
      <alignment horizontal="right"/>
    </xf>
    <xf numFmtId="0" fontId="28" fillId="19" borderId="0" xfId="0" applyFont="1" applyFill="1"/>
    <xf numFmtId="0" fontId="28" fillId="19" borderId="36" xfId="0" applyFont="1" applyFill="1" applyBorder="1"/>
    <xf numFmtId="0" fontId="28" fillId="19" borderId="37" xfId="0" applyFont="1" applyFill="1" applyBorder="1"/>
    <xf numFmtId="0" fontId="28" fillId="19" borderId="38" xfId="0" applyFont="1" applyFill="1" applyBorder="1" applyAlignment="1">
      <alignment horizontal="center"/>
    </xf>
    <xf numFmtId="0" fontId="28" fillId="19" borderId="39" xfId="0" applyFont="1" applyFill="1" applyBorder="1"/>
    <xf numFmtId="0" fontId="28" fillId="19" borderId="40" xfId="0" applyFont="1" applyFill="1" applyBorder="1" applyAlignment="1">
      <alignment horizontal="center"/>
    </xf>
    <xf numFmtId="0" fontId="28" fillId="19" borderId="0" xfId="0" applyFont="1" applyFill="1" applyAlignment="1">
      <alignment vertical="center"/>
    </xf>
    <xf numFmtId="0" fontId="11" fillId="19" borderId="41" xfId="0" applyFont="1" applyFill="1" applyBorder="1" applyAlignment="1">
      <alignment horizontal="center"/>
    </xf>
    <xf numFmtId="0" fontId="11" fillId="19" borderId="2" xfId="0" applyFont="1" applyFill="1" applyBorder="1" applyAlignment="1">
      <alignment horizontal="center" wrapText="1"/>
    </xf>
    <xf numFmtId="0" fontId="11" fillId="19" borderId="4" xfId="0" applyFont="1" applyFill="1" applyBorder="1" applyAlignment="1">
      <alignment horizontal="center" wrapText="1"/>
    </xf>
    <xf numFmtId="3" fontId="11" fillId="19" borderId="42" xfId="0" applyNumberFormat="1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19" borderId="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20" borderId="0" xfId="0" applyFont="1" applyFill="1" applyAlignment="1">
      <alignment horizontal="center" vertical="center" wrapText="1"/>
    </xf>
    <xf numFmtId="0" fontId="28" fillId="19" borderId="2" xfId="0" applyFont="1" applyFill="1" applyBorder="1" applyAlignment="1">
      <alignment horizontal="left" vertical="center" wrapText="1"/>
    </xf>
    <xf numFmtId="0" fontId="28" fillId="19" borderId="0" xfId="0" applyFont="1" applyFill="1" applyAlignment="1">
      <alignment horizontal="center"/>
    </xf>
    <xf numFmtId="0" fontId="15" fillId="0" borderId="12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5" fillId="0" borderId="12" xfId="0" applyFont="1" applyBorder="1" applyAlignment="1">
      <alignment horizontal="right" vertical="center"/>
    </xf>
    <xf numFmtId="0" fontId="15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right" wrapText="1"/>
    </xf>
    <xf numFmtId="0" fontId="15" fillId="0" borderId="13" xfId="0" applyFont="1" applyBorder="1" applyAlignment="1">
      <alignment horizontal="right" vertical="center"/>
    </xf>
    <xf numFmtId="0" fontId="15" fillId="0" borderId="18" xfId="0" applyFont="1" applyBorder="1" applyAlignment="1">
      <alignment horizontal="right"/>
    </xf>
    <xf numFmtId="0" fontId="15" fillId="0" borderId="18" xfId="0" applyFont="1" applyBorder="1" applyAlignment="1">
      <alignment horizontal="right" vertical="center"/>
    </xf>
    <xf numFmtId="165" fontId="16" fillId="12" borderId="19" xfId="2" applyNumberFormat="1" applyFont="1" applyFill="1" applyBorder="1" applyAlignment="1">
      <alignment horizontal="right" vertical="center"/>
    </xf>
    <xf numFmtId="165" fontId="16" fillId="12" borderId="2" xfId="2" applyNumberFormat="1" applyFont="1" applyFill="1" applyBorder="1" applyAlignment="1">
      <alignment horizontal="right"/>
    </xf>
    <xf numFmtId="165" fontId="16" fillId="12" borderId="11" xfId="2" applyNumberFormat="1" applyFont="1" applyFill="1" applyBorder="1" applyAlignment="1">
      <alignment horizontal="right"/>
    </xf>
    <xf numFmtId="0" fontId="2" fillId="19" borderId="2" xfId="0" applyFont="1" applyFill="1" applyBorder="1"/>
    <xf numFmtId="0" fontId="2" fillId="19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4" fontId="0" fillId="0" borderId="2" xfId="0" applyNumberForma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166" fontId="0" fillId="0" borderId="2" xfId="4" applyFont="1" applyBorder="1" applyAlignment="1">
      <alignment horizontal="center" vertical="center"/>
    </xf>
    <xf numFmtId="4" fontId="0" fillId="0" borderId="2" xfId="0" applyNumberFormat="1" applyBorder="1"/>
    <xf numFmtId="4" fontId="3" fillId="0" borderId="11" xfId="0" applyNumberFormat="1" applyFont="1" applyBorder="1" applyAlignment="1">
      <alignment horizontal="center" vertical="center"/>
    </xf>
    <xf numFmtId="166" fontId="0" fillId="0" borderId="2" xfId="4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12" borderId="8" xfId="0" applyFont="1" applyFill="1" applyBorder="1" applyAlignment="1">
      <alignment horizontal="right"/>
    </xf>
    <xf numFmtId="0" fontId="14" fillId="12" borderId="9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8" fillId="19" borderId="51" xfId="0" applyFont="1" applyFill="1" applyBorder="1" applyAlignment="1">
      <alignment horizontal="center"/>
    </xf>
    <xf numFmtId="0" fontId="28" fillId="19" borderId="52" xfId="0" applyFont="1" applyFill="1" applyBorder="1" applyAlignment="1">
      <alignment horizontal="center"/>
    </xf>
    <xf numFmtId="0" fontId="28" fillId="19" borderId="53" xfId="0" applyFont="1" applyFill="1" applyBorder="1" applyAlignment="1">
      <alignment horizontal="center"/>
    </xf>
    <xf numFmtId="0" fontId="29" fillId="19" borderId="39" xfId="0" applyFont="1" applyFill="1" applyBorder="1" applyAlignment="1">
      <alignment horizontal="center" vertical="center"/>
    </xf>
    <xf numFmtId="0" fontId="29" fillId="19" borderId="0" xfId="0" applyFont="1" applyFill="1" applyAlignment="1">
      <alignment horizontal="center" vertical="center"/>
    </xf>
    <xf numFmtId="0" fontId="29" fillId="19" borderId="40" xfId="0" applyFont="1" applyFill="1" applyBorder="1" applyAlignment="1">
      <alignment horizontal="center" vertical="center"/>
    </xf>
    <xf numFmtId="0" fontId="30" fillId="19" borderId="41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30" fillId="19" borderId="4" xfId="0" applyFont="1" applyFill="1" applyBorder="1" applyAlignment="1">
      <alignment horizontal="center" vertical="center"/>
    </xf>
    <xf numFmtId="0" fontId="30" fillId="19" borderId="42" xfId="0" applyFont="1" applyFill="1" applyBorder="1" applyAlignment="1">
      <alignment horizontal="center" vertical="center"/>
    </xf>
    <xf numFmtId="0" fontId="11" fillId="19" borderId="43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19" borderId="44" xfId="0" applyFont="1" applyFill="1" applyBorder="1" applyAlignment="1">
      <alignment horizontal="center" vertical="center"/>
    </xf>
    <xf numFmtId="0" fontId="30" fillId="19" borderId="45" xfId="0" applyFont="1" applyFill="1" applyBorder="1" applyAlignment="1">
      <alignment horizontal="center" vertical="center"/>
    </xf>
    <xf numFmtId="0" fontId="30" fillId="19" borderId="23" xfId="0" applyFont="1" applyFill="1" applyBorder="1" applyAlignment="1">
      <alignment horizontal="center" vertical="center"/>
    </xf>
    <xf numFmtId="0" fontId="30" fillId="19" borderId="35" xfId="0" applyFont="1" applyFill="1" applyBorder="1" applyAlignment="1">
      <alignment horizontal="center" vertical="center"/>
    </xf>
    <xf numFmtId="0" fontId="30" fillId="19" borderId="46" xfId="0" applyFont="1" applyFill="1" applyBorder="1" applyAlignment="1">
      <alignment horizontal="center" vertical="center"/>
    </xf>
    <xf numFmtId="0" fontId="31" fillId="19" borderId="47" xfId="0" applyFont="1" applyFill="1" applyBorder="1" applyAlignment="1">
      <alignment horizontal="center" vertical="center"/>
    </xf>
    <xf numFmtId="0" fontId="31" fillId="19" borderId="48" xfId="0" applyFont="1" applyFill="1" applyBorder="1" applyAlignment="1">
      <alignment horizontal="center" vertical="center"/>
    </xf>
    <xf numFmtId="0" fontId="31" fillId="19" borderId="49" xfId="0" applyFont="1" applyFill="1" applyBorder="1" applyAlignment="1">
      <alignment horizontal="center" vertical="center"/>
    </xf>
    <xf numFmtId="0" fontId="31" fillId="19" borderId="50" xfId="0" applyFont="1" applyFill="1" applyBorder="1" applyAlignment="1">
      <alignment horizontal="center" vertical="center"/>
    </xf>
  </cellXfs>
  <cellStyles count="5">
    <cellStyle name="Comma" xfId="3" builtinId="3"/>
    <cellStyle name="Comma 2" xfId="4" xr:uid="{082B91CB-0436-4D47-A00F-1533420CDDA1}"/>
    <cellStyle name="Millares 5" xfId="2" xr:uid="{A62A658A-D786-4174-BA6D-2712622EF4A7}"/>
    <cellStyle name="Normal" xfId="0" builtinId="0"/>
    <cellStyle name="Normal 5 2" xfId="1" xr:uid="{432AD7DA-A5AF-4EE8-BC03-77FD682AE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1051560</xdr:colOff>
      <xdr:row>0</xdr:row>
      <xdr:rowOff>7620</xdr:rowOff>
    </xdr:from>
    <xdr:to>
      <xdr:col>7</xdr:col>
      <xdr:colOff>507352</xdr:colOff>
      <xdr:row>2</xdr:row>
      <xdr:rowOff>99060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51BB1492-E973-492D-AC5F-992A44B0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7620"/>
          <a:ext cx="293051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1197441</xdr:colOff>
      <xdr:row>3</xdr:row>
      <xdr:rowOff>0</xdr:rowOff>
    </xdr:from>
    <xdr:to>
      <xdr:col>8</xdr:col>
      <xdr:colOff>901116</xdr:colOff>
      <xdr:row>5</xdr:row>
      <xdr:rowOff>83976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1BC6F74D-AEE7-4C86-9993-6A6873322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0788" y="559837"/>
          <a:ext cx="293051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</xdr:colOff>
      <xdr:row>0</xdr:row>
      <xdr:rowOff>114300</xdr:rowOff>
    </xdr:from>
    <xdr:to>
      <xdr:col>4</xdr:col>
      <xdr:colOff>1257300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9D8F0-2CC0-4B29-BD9D-955745A669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297180</xdr:colOff>
      <xdr:row>0</xdr:row>
      <xdr:rowOff>99060</xdr:rowOff>
    </xdr:from>
    <xdr:to>
      <xdr:col>22</xdr:col>
      <xdr:colOff>545452</xdr:colOff>
      <xdr:row>3</xdr:row>
      <xdr:rowOff>7620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DECB81AE-5CE7-4755-AF75-7F0F1056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99060"/>
          <a:ext cx="293051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0</xdr:row>
      <xdr:rowOff>7620</xdr:rowOff>
    </xdr:from>
    <xdr:to>
      <xdr:col>8</xdr:col>
      <xdr:colOff>324472</xdr:colOff>
      <xdr:row>2</xdr:row>
      <xdr:rowOff>83820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CD00DEC6-AADA-478C-811B-5D7E79B9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7620"/>
          <a:ext cx="293051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1150620</xdr:colOff>
      <xdr:row>0</xdr:row>
      <xdr:rowOff>68580</xdr:rowOff>
    </xdr:from>
    <xdr:to>
      <xdr:col>1</xdr:col>
      <xdr:colOff>4081132</xdr:colOff>
      <xdr:row>3</xdr:row>
      <xdr:rowOff>7620</xdr:rowOff>
    </xdr:to>
    <xdr:pic>
      <xdr:nvPicPr>
        <xdr:cNvPr id="3" name="Imagen 2" descr="logo indocafe transp">
          <a:extLst>
            <a:ext uri="{FF2B5EF4-FFF2-40B4-BE49-F238E27FC236}">
              <a16:creationId xmlns:a16="http://schemas.microsoft.com/office/drawing/2014/main" id="{D6990BC1-1B15-48B6-9B3B-5EB0027A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8580"/>
          <a:ext cx="2930512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740229</xdr:colOff>
      <xdr:row>0</xdr:row>
      <xdr:rowOff>43543</xdr:rowOff>
    </xdr:from>
    <xdr:to>
      <xdr:col>4</xdr:col>
      <xdr:colOff>2035629</xdr:colOff>
      <xdr:row>2</xdr:row>
      <xdr:rowOff>228600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1E284275-CDAA-4F61-9368-88BEBFE8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149" y="43543"/>
          <a:ext cx="4991100" cy="649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DF2D-CFDD-445A-9250-C225AF0A8F89}">
  <sheetPr>
    <pageSetUpPr fitToPage="1"/>
  </sheetPr>
  <dimension ref="B4:N22"/>
  <sheetViews>
    <sheetView tabSelected="1" workbookViewId="0">
      <selection activeCell="D21" sqref="D21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207" t="s">
        <v>66</v>
      </c>
      <c r="C4" s="207"/>
      <c r="D4" s="207"/>
      <c r="E4" s="207"/>
      <c r="F4" s="207"/>
      <c r="G4" s="207"/>
      <c r="H4" s="207"/>
      <c r="I4" s="207"/>
      <c r="J4" s="207"/>
      <c r="K4" s="207"/>
    </row>
    <row r="5" spans="2:14" x14ac:dyDescent="0.3">
      <c r="B5" s="207" t="s">
        <v>67</v>
      </c>
      <c r="C5" s="207"/>
      <c r="D5" s="207"/>
      <c r="E5" s="207"/>
      <c r="F5" s="207"/>
      <c r="G5" s="207"/>
      <c r="H5" s="207"/>
      <c r="I5" s="207"/>
      <c r="J5" s="207"/>
      <c r="K5" s="207"/>
    </row>
    <row r="6" spans="2:14" x14ac:dyDescent="0.3">
      <c r="B6" s="208" t="s">
        <v>54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2:14" x14ac:dyDescent="0.3"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2:14" x14ac:dyDescent="0.3">
      <c r="D8" s="209" t="s">
        <v>57</v>
      </c>
      <c r="E8" s="209"/>
      <c r="F8" s="209"/>
      <c r="G8" s="209"/>
      <c r="H8" s="209" t="s">
        <v>57</v>
      </c>
      <c r="I8" s="209"/>
      <c r="J8" s="209"/>
      <c r="K8" s="209"/>
    </row>
    <row r="9" spans="2:14" ht="27.6" x14ac:dyDescent="0.3">
      <c r="B9" s="131" t="s">
        <v>19</v>
      </c>
      <c r="C9" s="132" t="s">
        <v>68</v>
      </c>
      <c r="D9" s="133" t="s">
        <v>69</v>
      </c>
      <c r="E9" s="134" t="s">
        <v>2</v>
      </c>
      <c r="F9" s="135" t="s">
        <v>3</v>
      </c>
      <c r="G9" s="136" t="s">
        <v>13</v>
      </c>
      <c r="H9" s="137" t="s">
        <v>70</v>
      </c>
      <c r="I9" s="134" t="s">
        <v>2</v>
      </c>
      <c r="J9" s="135" t="s">
        <v>3</v>
      </c>
      <c r="K9" s="109" t="s">
        <v>13</v>
      </c>
    </row>
    <row r="10" spans="2:14" ht="15.6" x14ac:dyDescent="0.3">
      <c r="B10" s="138" t="s">
        <v>15</v>
      </c>
      <c r="C10" s="139">
        <v>133552</v>
      </c>
      <c r="D10" s="144">
        <v>174</v>
      </c>
      <c r="E10" s="145">
        <v>19</v>
      </c>
      <c r="F10" s="145">
        <v>0</v>
      </c>
      <c r="G10" s="145">
        <f t="shared" ref="G10:G15" si="0">SUM(E10:F10)</f>
        <v>19</v>
      </c>
      <c r="H10" s="144">
        <v>333</v>
      </c>
      <c r="I10" s="145">
        <v>14</v>
      </c>
      <c r="J10" s="145">
        <v>0</v>
      </c>
      <c r="K10" s="145">
        <f t="shared" ref="K10:K17" si="1">SUM(I10:J10)</f>
        <v>14</v>
      </c>
    </row>
    <row r="11" spans="2:14" ht="15.6" x14ac:dyDescent="0.3">
      <c r="B11" s="140" t="s">
        <v>21</v>
      </c>
      <c r="C11" s="139">
        <v>9250</v>
      </c>
      <c r="D11" s="144">
        <v>35</v>
      </c>
      <c r="E11" s="145">
        <v>5</v>
      </c>
      <c r="F11" s="145">
        <v>0</v>
      </c>
      <c r="G11" s="145">
        <f t="shared" si="0"/>
        <v>5</v>
      </c>
      <c r="H11" s="144">
        <v>0</v>
      </c>
      <c r="I11" s="145">
        <v>0</v>
      </c>
      <c r="J11" s="145">
        <v>0</v>
      </c>
      <c r="K11" s="145">
        <f t="shared" si="1"/>
        <v>0</v>
      </c>
    </row>
    <row r="12" spans="2:14" ht="15.6" x14ac:dyDescent="0.3">
      <c r="B12" s="141" t="s">
        <v>22</v>
      </c>
      <c r="C12" s="139">
        <v>55513</v>
      </c>
      <c r="D12" s="144">
        <v>74</v>
      </c>
      <c r="E12" s="145">
        <v>12</v>
      </c>
      <c r="F12" s="145">
        <v>1</v>
      </c>
      <c r="G12" s="145">
        <f t="shared" si="0"/>
        <v>13</v>
      </c>
      <c r="H12" s="144">
        <v>118</v>
      </c>
      <c r="I12" s="145">
        <v>19</v>
      </c>
      <c r="J12" s="145">
        <v>3</v>
      </c>
      <c r="K12" s="145">
        <f t="shared" si="1"/>
        <v>22</v>
      </c>
      <c r="N12" t="s">
        <v>55</v>
      </c>
    </row>
    <row r="13" spans="2:14" ht="15.6" x14ac:dyDescent="0.3">
      <c r="B13" s="141" t="s">
        <v>14</v>
      </c>
      <c r="C13" s="139">
        <v>11400</v>
      </c>
      <c r="D13" s="144">
        <v>26</v>
      </c>
      <c r="E13" s="145">
        <v>7</v>
      </c>
      <c r="F13" s="145">
        <v>0</v>
      </c>
      <c r="G13" s="145">
        <f t="shared" si="0"/>
        <v>7</v>
      </c>
      <c r="H13" s="144">
        <v>21</v>
      </c>
      <c r="I13" s="145">
        <v>5</v>
      </c>
      <c r="J13" s="145">
        <v>0</v>
      </c>
      <c r="K13" s="145">
        <f t="shared" si="1"/>
        <v>5</v>
      </c>
      <c r="M13" t="s">
        <v>55</v>
      </c>
    </row>
    <row r="14" spans="2:14" ht="15.6" x14ac:dyDescent="0.3">
      <c r="B14" s="138" t="s">
        <v>20</v>
      </c>
      <c r="C14" s="139">
        <v>95730</v>
      </c>
      <c r="D14" s="144">
        <v>48</v>
      </c>
      <c r="E14" s="145">
        <v>3</v>
      </c>
      <c r="F14" s="145">
        <v>0</v>
      </c>
      <c r="G14" s="145">
        <f t="shared" si="0"/>
        <v>3</v>
      </c>
      <c r="H14" s="144">
        <v>333</v>
      </c>
      <c r="I14" s="145">
        <v>10</v>
      </c>
      <c r="J14" s="145">
        <v>0</v>
      </c>
      <c r="K14" s="145">
        <f t="shared" si="1"/>
        <v>10</v>
      </c>
      <c r="M14" t="s">
        <v>55</v>
      </c>
    </row>
    <row r="15" spans="2:14" ht="15.6" x14ac:dyDescent="0.3">
      <c r="B15" s="138" t="s">
        <v>16</v>
      </c>
      <c r="C15" s="139">
        <v>11592</v>
      </c>
      <c r="D15" s="145">
        <v>0</v>
      </c>
      <c r="E15" s="145">
        <v>0</v>
      </c>
      <c r="F15" s="145">
        <v>0</v>
      </c>
      <c r="G15" s="145">
        <f t="shared" si="0"/>
        <v>0</v>
      </c>
      <c r="H15" s="144">
        <v>46</v>
      </c>
      <c r="I15" s="145">
        <v>8</v>
      </c>
      <c r="J15" s="145">
        <v>1</v>
      </c>
      <c r="K15" s="145">
        <f t="shared" si="1"/>
        <v>9</v>
      </c>
    </row>
    <row r="16" spans="2:14" ht="15.6" x14ac:dyDescent="0.3">
      <c r="B16" s="138" t="s">
        <v>17</v>
      </c>
      <c r="C16" s="139">
        <v>243100</v>
      </c>
      <c r="D16" s="144">
        <v>235</v>
      </c>
      <c r="E16" s="145">
        <v>19</v>
      </c>
      <c r="F16" s="145">
        <v>2</v>
      </c>
      <c r="G16" s="145">
        <f>SUM(E16:F16)</f>
        <v>21</v>
      </c>
      <c r="H16" s="144">
        <v>754</v>
      </c>
      <c r="I16" s="145">
        <v>63</v>
      </c>
      <c r="J16" s="145">
        <v>7</v>
      </c>
      <c r="K16" s="145">
        <f t="shared" si="1"/>
        <v>70</v>
      </c>
      <c r="M16" t="s">
        <v>55</v>
      </c>
    </row>
    <row r="17" spans="2:13" ht="15.6" x14ac:dyDescent="0.3">
      <c r="B17" s="138" t="s">
        <v>23</v>
      </c>
      <c r="C17" s="139">
        <v>367208</v>
      </c>
      <c r="D17" s="144">
        <v>852</v>
      </c>
      <c r="E17" s="145">
        <v>13</v>
      </c>
      <c r="F17" s="145">
        <v>1</v>
      </c>
      <c r="G17" s="145">
        <f>SUM(E17:F17)</f>
        <v>14</v>
      </c>
      <c r="H17" s="144">
        <v>853.72</v>
      </c>
      <c r="I17" s="145">
        <v>44</v>
      </c>
      <c r="J17" s="145">
        <v>9</v>
      </c>
      <c r="K17" s="145">
        <f t="shared" si="1"/>
        <v>53</v>
      </c>
    </row>
    <row r="18" spans="2:13" ht="17.399999999999999" x14ac:dyDescent="0.3">
      <c r="B18" s="142" t="s">
        <v>13</v>
      </c>
      <c r="C18" s="143">
        <f>+C10+C11+C12+C13+C14+C15+C16+C17</f>
        <v>927345</v>
      </c>
      <c r="D18" s="146">
        <f>+D10+D11+D12+D13+D14+D15+D16+D17</f>
        <v>1444</v>
      </c>
      <c r="E18" s="146">
        <f>SUM(E10:E17)</f>
        <v>78</v>
      </c>
      <c r="F18" s="146">
        <f>SUM(F11:F17)</f>
        <v>4</v>
      </c>
      <c r="G18" s="146">
        <f t="shared" ref="G18:K18" si="2">+G10+G11+G12+G13+G14+G15+G16+G17</f>
        <v>82</v>
      </c>
      <c r="H18" s="146">
        <f t="shared" si="2"/>
        <v>2458.7200000000003</v>
      </c>
      <c r="I18" s="146">
        <f t="shared" si="2"/>
        <v>163</v>
      </c>
      <c r="J18" s="146">
        <f t="shared" si="2"/>
        <v>20</v>
      </c>
      <c r="K18" s="146">
        <f t="shared" si="2"/>
        <v>183</v>
      </c>
    </row>
    <row r="20" spans="2:13" x14ac:dyDescent="0.3">
      <c r="G20" t="s">
        <v>55</v>
      </c>
      <c r="M20" t="s">
        <v>55</v>
      </c>
    </row>
    <row r="21" spans="2:13" x14ac:dyDescent="0.3">
      <c r="G21" t="s">
        <v>55</v>
      </c>
    </row>
    <row r="22" spans="2:13" x14ac:dyDescent="0.3">
      <c r="F22" t="s">
        <v>55</v>
      </c>
    </row>
  </sheetData>
  <mergeCells count="5">
    <mergeCell ref="B4:K4"/>
    <mergeCell ref="B5:K5"/>
    <mergeCell ref="B6:K6"/>
    <mergeCell ref="D8:G8"/>
    <mergeCell ref="H8:K8"/>
  </mergeCells>
  <printOptions horizontalCentered="1" verticalCentered="1"/>
  <pageMargins left="0.7" right="0.7" top="0.75" bottom="0.75" header="0.3" footer="0.3"/>
  <pageSetup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97B3-C3CA-4C8F-958F-4D8243690BA7}">
  <sheetPr>
    <pageSetUpPr fitToPage="1"/>
  </sheetPr>
  <dimension ref="B7:P46"/>
  <sheetViews>
    <sheetView zoomScale="98" zoomScaleNormal="98" workbookViewId="0">
      <selection activeCell="E6" sqref="E6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29" customWidth="1"/>
    <col min="12" max="12" width="12.6640625" customWidth="1"/>
    <col min="13" max="13" width="27" customWidth="1"/>
  </cols>
  <sheetData>
    <row r="7" spans="2:16" x14ac:dyDescent="0.3">
      <c r="B7" s="215" t="s">
        <v>52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2:16" x14ac:dyDescent="0.3">
      <c r="B8" s="215" t="s">
        <v>53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2:16" x14ac:dyDescent="0.3">
      <c r="B9" s="216" t="s">
        <v>54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  <row r="10" spans="2:16" ht="15" thickBot="1" x14ac:dyDescent="0.35">
      <c r="B10" s="94"/>
      <c r="C10" s="94"/>
      <c r="D10" s="94"/>
      <c r="E10" s="94"/>
      <c r="F10" s="94" t="s">
        <v>55</v>
      </c>
      <c r="G10" s="94"/>
      <c r="H10" s="94"/>
      <c r="I10" s="94" t="s">
        <v>55</v>
      </c>
      <c r="J10" s="94"/>
      <c r="K10" s="95"/>
      <c r="L10" s="94"/>
      <c r="M10" s="94"/>
      <c r="O10" t="s">
        <v>55</v>
      </c>
    </row>
    <row r="11" spans="2:16" ht="33" customHeight="1" thickBot="1" x14ac:dyDescent="0.35">
      <c r="B11" s="210" t="s">
        <v>56</v>
      </c>
      <c r="C11" s="211"/>
      <c r="D11" s="211"/>
      <c r="E11" s="212"/>
      <c r="F11" s="210" t="s">
        <v>57</v>
      </c>
      <c r="G11" s="211"/>
      <c r="H11" s="212"/>
      <c r="I11" s="217" t="s">
        <v>58</v>
      </c>
      <c r="J11" s="218"/>
      <c r="K11" s="219" t="s">
        <v>57</v>
      </c>
      <c r="L11" s="220"/>
      <c r="M11" s="221"/>
    </row>
    <row r="12" spans="2:16" ht="26.4" x14ac:dyDescent="0.3">
      <c r="B12" s="96" t="s">
        <v>19</v>
      </c>
      <c r="C12" s="97" t="s">
        <v>59</v>
      </c>
      <c r="D12" s="97" t="s">
        <v>60</v>
      </c>
      <c r="E12" s="97" t="s">
        <v>61</v>
      </c>
      <c r="F12" s="57" t="s">
        <v>2</v>
      </c>
      <c r="G12" s="98" t="s">
        <v>3</v>
      </c>
      <c r="H12" s="97" t="s">
        <v>13</v>
      </c>
      <c r="I12" s="97" t="s">
        <v>62</v>
      </c>
      <c r="J12" s="99" t="s">
        <v>63</v>
      </c>
      <c r="K12" s="57" t="s">
        <v>2</v>
      </c>
      <c r="L12" s="98" t="s">
        <v>3</v>
      </c>
      <c r="M12" s="97" t="s">
        <v>13</v>
      </c>
    </row>
    <row r="13" spans="2:16" x14ac:dyDescent="0.3">
      <c r="B13" s="72" t="s">
        <v>15</v>
      </c>
      <c r="C13" s="100">
        <v>1547</v>
      </c>
      <c r="D13" s="100">
        <v>15</v>
      </c>
      <c r="E13" s="100">
        <v>1590</v>
      </c>
      <c r="F13" s="100">
        <v>14</v>
      </c>
      <c r="G13" s="100">
        <v>1</v>
      </c>
      <c r="H13" s="100">
        <f>SUM(F13:G13)</f>
        <v>15</v>
      </c>
      <c r="I13" s="100">
        <v>0</v>
      </c>
      <c r="J13" s="100">
        <v>0</v>
      </c>
      <c r="K13" s="100">
        <v>0</v>
      </c>
      <c r="L13" s="100">
        <v>0</v>
      </c>
      <c r="M13" s="100">
        <f>SUM(K13:L13)</f>
        <v>0</v>
      </c>
    </row>
    <row r="14" spans="2:16" x14ac:dyDescent="0.3">
      <c r="B14" s="101" t="s">
        <v>21</v>
      </c>
      <c r="C14" s="100">
        <v>430</v>
      </c>
      <c r="D14" s="100">
        <v>8</v>
      </c>
      <c r="E14" s="100">
        <v>2124</v>
      </c>
      <c r="F14" s="100">
        <v>7</v>
      </c>
      <c r="G14" s="100">
        <v>1</v>
      </c>
      <c r="H14" s="100">
        <f t="shared" ref="H14:H20" si="0">SUM(F14:G14)</f>
        <v>8</v>
      </c>
      <c r="I14" s="100">
        <v>0</v>
      </c>
      <c r="J14" s="100">
        <v>0</v>
      </c>
      <c r="K14" s="100">
        <v>0</v>
      </c>
      <c r="L14" s="100">
        <v>0</v>
      </c>
      <c r="M14" s="100">
        <f t="shared" ref="M14:M20" si="1">SUM(K14:L14)</f>
        <v>0</v>
      </c>
    </row>
    <row r="15" spans="2:16" x14ac:dyDescent="0.3">
      <c r="B15" s="102" t="s">
        <v>22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f t="shared" si="0"/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f t="shared" si="1"/>
        <v>0</v>
      </c>
    </row>
    <row r="16" spans="2:16" x14ac:dyDescent="0.3">
      <c r="B16" s="102" t="s">
        <v>14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f t="shared" si="0"/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f t="shared" si="1"/>
        <v>0</v>
      </c>
      <c r="P16" t="s">
        <v>55</v>
      </c>
    </row>
    <row r="17" spans="2:16" x14ac:dyDescent="0.3">
      <c r="B17" s="72" t="s">
        <v>20</v>
      </c>
      <c r="C17" s="100">
        <v>1283</v>
      </c>
      <c r="D17" s="100">
        <v>13</v>
      </c>
      <c r="E17" s="100">
        <v>1283</v>
      </c>
      <c r="F17" s="100">
        <v>13</v>
      </c>
      <c r="G17" s="100">
        <v>0</v>
      </c>
      <c r="H17" s="100">
        <f t="shared" si="0"/>
        <v>13</v>
      </c>
      <c r="I17" s="100">
        <v>0</v>
      </c>
      <c r="J17" s="100">
        <v>0</v>
      </c>
      <c r="K17" s="100">
        <v>0</v>
      </c>
      <c r="L17" s="100">
        <v>0</v>
      </c>
      <c r="M17" s="100">
        <f t="shared" si="1"/>
        <v>0</v>
      </c>
      <c r="N17" t="s">
        <v>55</v>
      </c>
      <c r="O17" t="s">
        <v>55</v>
      </c>
    </row>
    <row r="18" spans="2:16" x14ac:dyDescent="0.3">
      <c r="B18" s="72" t="s">
        <v>16</v>
      </c>
      <c r="C18" s="100">
        <v>105</v>
      </c>
      <c r="D18" s="100">
        <v>7</v>
      </c>
      <c r="E18" s="100">
        <v>128</v>
      </c>
      <c r="F18" s="100">
        <v>7</v>
      </c>
      <c r="G18" s="100">
        <v>0</v>
      </c>
      <c r="H18" s="100">
        <f t="shared" si="0"/>
        <v>7</v>
      </c>
      <c r="I18" s="100">
        <v>0</v>
      </c>
      <c r="J18" s="100">
        <v>0</v>
      </c>
      <c r="K18" s="100">
        <v>0</v>
      </c>
      <c r="L18" s="100">
        <v>0</v>
      </c>
      <c r="M18" s="100">
        <f t="shared" si="1"/>
        <v>0</v>
      </c>
      <c r="O18" t="s">
        <v>55</v>
      </c>
      <c r="P18" t="s">
        <v>55</v>
      </c>
    </row>
    <row r="19" spans="2:16" x14ac:dyDescent="0.3">
      <c r="B19" s="72" t="s">
        <v>17</v>
      </c>
      <c r="C19" s="100">
        <v>280</v>
      </c>
      <c r="D19" s="100">
        <v>9</v>
      </c>
      <c r="E19" s="100">
        <v>280</v>
      </c>
      <c r="F19" s="100">
        <v>9</v>
      </c>
      <c r="G19" s="100">
        <v>0</v>
      </c>
      <c r="H19" s="100">
        <f t="shared" si="0"/>
        <v>9</v>
      </c>
      <c r="I19" s="100">
        <v>0</v>
      </c>
      <c r="J19" s="100">
        <v>0</v>
      </c>
      <c r="K19" s="100">
        <v>0</v>
      </c>
      <c r="L19" s="100">
        <v>0</v>
      </c>
      <c r="M19" s="100">
        <f t="shared" si="1"/>
        <v>0</v>
      </c>
      <c r="N19" t="s">
        <v>55</v>
      </c>
      <c r="O19" t="s">
        <v>55</v>
      </c>
    </row>
    <row r="20" spans="2:16" x14ac:dyDescent="0.3">
      <c r="B20" s="72" t="s">
        <v>23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f t="shared" si="0"/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f t="shared" si="1"/>
        <v>0</v>
      </c>
    </row>
    <row r="21" spans="2:16" x14ac:dyDescent="0.3">
      <c r="B21" s="103" t="s">
        <v>13</v>
      </c>
      <c r="C21" s="104">
        <f>+C13+C14+C15+C16+C17+C18+C19+C20</f>
        <v>3645</v>
      </c>
      <c r="D21" s="104">
        <f t="shared" ref="D21:H21" si="2">+D13+D14+D15+D16+D17+D18+D19+D20</f>
        <v>52</v>
      </c>
      <c r="E21" s="104">
        <f t="shared" si="2"/>
        <v>5405</v>
      </c>
      <c r="F21" s="104">
        <f t="shared" si="2"/>
        <v>50</v>
      </c>
      <c r="G21" s="104">
        <f t="shared" si="2"/>
        <v>2</v>
      </c>
      <c r="H21" s="104">
        <f t="shared" si="2"/>
        <v>52</v>
      </c>
      <c r="I21" s="104">
        <f>SUM(I13:I20)</f>
        <v>0</v>
      </c>
      <c r="J21" s="104">
        <f t="shared" ref="J21:M21" si="3">+J13+J14+J15+J16+J17+J18+J19+J20</f>
        <v>0</v>
      </c>
      <c r="K21" s="104">
        <f t="shared" si="3"/>
        <v>0</v>
      </c>
      <c r="L21" s="104">
        <f t="shared" si="3"/>
        <v>0</v>
      </c>
      <c r="M21" s="104">
        <f t="shared" si="3"/>
        <v>0</v>
      </c>
      <c r="O21" t="s">
        <v>55</v>
      </c>
    </row>
    <row r="22" spans="2:16" x14ac:dyDescent="0.3">
      <c r="B22" s="94"/>
      <c r="C22" s="94"/>
      <c r="D22" s="94"/>
      <c r="E22" s="94"/>
      <c r="F22" s="94"/>
      <c r="G22" s="94"/>
      <c r="H22" s="94"/>
      <c r="I22" s="94"/>
      <c r="J22" s="94"/>
      <c r="K22" s="95"/>
      <c r="L22" s="94"/>
      <c r="M22" s="94"/>
    </row>
    <row r="23" spans="2:16" ht="15" thickBot="1" x14ac:dyDescent="0.35">
      <c r="B23" s="94"/>
      <c r="C23" s="94"/>
      <c r="D23" s="94"/>
      <c r="E23" s="94"/>
      <c r="F23" s="94"/>
      <c r="G23" s="94"/>
      <c r="H23" s="94"/>
      <c r="I23" s="94"/>
      <c r="J23" s="94"/>
      <c r="K23" s="95"/>
      <c r="L23" s="94"/>
      <c r="M23" s="94"/>
    </row>
    <row r="24" spans="2:16" ht="15" thickBot="1" x14ac:dyDescent="0.35">
      <c r="B24" s="210" t="s">
        <v>64</v>
      </c>
      <c r="C24" s="211"/>
      <c r="D24" s="212"/>
      <c r="E24" s="213" t="s">
        <v>57</v>
      </c>
      <c r="F24" s="214"/>
      <c r="G24" s="214"/>
      <c r="H24" s="94"/>
      <c r="I24" s="210" t="s">
        <v>65</v>
      </c>
      <c r="J24" s="212"/>
      <c r="K24" s="213" t="s">
        <v>57</v>
      </c>
      <c r="L24" s="214"/>
      <c r="M24" s="214"/>
    </row>
    <row r="25" spans="2:16" ht="27" thickBot="1" x14ac:dyDescent="0.35">
      <c r="B25" s="54" t="s">
        <v>19</v>
      </c>
      <c r="C25" s="105" t="s">
        <v>62</v>
      </c>
      <c r="D25" s="106" t="s">
        <v>63</v>
      </c>
      <c r="E25" s="107" t="s">
        <v>2</v>
      </c>
      <c r="F25" s="108" t="s">
        <v>3</v>
      </c>
      <c r="G25" s="109" t="s">
        <v>13</v>
      </c>
      <c r="H25" s="94"/>
      <c r="I25" s="110" t="s">
        <v>62</v>
      </c>
      <c r="J25" s="111" t="s">
        <v>63</v>
      </c>
      <c r="K25" s="112" t="s">
        <v>2</v>
      </c>
      <c r="L25" s="108" t="s">
        <v>3</v>
      </c>
      <c r="M25" s="109" t="s">
        <v>13</v>
      </c>
      <c r="O25" t="s">
        <v>55</v>
      </c>
    </row>
    <row r="26" spans="2:16" x14ac:dyDescent="0.3">
      <c r="B26" s="72" t="s">
        <v>15</v>
      </c>
      <c r="C26" s="113">
        <v>8</v>
      </c>
      <c r="D26" s="114">
        <v>2636</v>
      </c>
      <c r="E26" s="114">
        <v>8</v>
      </c>
      <c r="F26" s="114">
        <v>0</v>
      </c>
      <c r="G26" s="100">
        <f>SUM(E26:F26)</f>
        <v>8</v>
      </c>
      <c r="H26" s="94"/>
      <c r="I26" s="115">
        <v>97</v>
      </c>
      <c r="J26" s="116">
        <v>9917</v>
      </c>
      <c r="K26" s="117">
        <v>87</v>
      </c>
      <c r="L26" s="100">
        <v>10</v>
      </c>
      <c r="M26" s="100">
        <f>SUM(K26:L26)</f>
        <v>97</v>
      </c>
      <c r="O26" s="118"/>
    </row>
    <row r="27" spans="2:16" x14ac:dyDescent="0.3">
      <c r="B27" s="101" t="s">
        <v>21</v>
      </c>
      <c r="C27" s="113">
        <v>0</v>
      </c>
      <c r="D27" s="114">
        <v>0</v>
      </c>
      <c r="E27" s="114">
        <v>0</v>
      </c>
      <c r="F27" s="113">
        <v>0</v>
      </c>
      <c r="G27" s="100">
        <f t="shared" ref="G27:G33" si="4">SUM(E27:F27)</f>
        <v>0</v>
      </c>
      <c r="H27" s="94"/>
      <c r="I27" s="119">
        <v>142</v>
      </c>
      <c r="J27" s="120">
        <v>2855</v>
      </c>
      <c r="K27" s="117">
        <v>130</v>
      </c>
      <c r="L27" s="100">
        <v>12</v>
      </c>
      <c r="M27" s="100">
        <f>SUM(K27:L27)</f>
        <v>142</v>
      </c>
      <c r="O27" s="118" t="s">
        <v>55</v>
      </c>
    </row>
    <row r="28" spans="2:16" x14ac:dyDescent="0.3">
      <c r="B28" s="102" t="s">
        <v>22</v>
      </c>
      <c r="C28" s="113">
        <v>23</v>
      </c>
      <c r="D28" s="114">
        <v>810</v>
      </c>
      <c r="E28" s="114">
        <v>21</v>
      </c>
      <c r="F28" s="113">
        <v>2</v>
      </c>
      <c r="G28" s="100">
        <f t="shared" si="4"/>
        <v>23</v>
      </c>
      <c r="H28" s="94"/>
      <c r="I28" s="119">
        <v>186</v>
      </c>
      <c r="J28" s="120">
        <v>7566</v>
      </c>
      <c r="K28" s="117">
        <v>174</v>
      </c>
      <c r="L28" s="100">
        <v>29</v>
      </c>
      <c r="M28" s="100">
        <f t="shared" ref="M28:M33" si="5">SUM(K28:L28)</f>
        <v>203</v>
      </c>
      <c r="O28" t="s">
        <v>55</v>
      </c>
    </row>
    <row r="29" spans="2:16" x14ac:dyDescent="0.3">
      <c r="B29" s="102" t="s">
        <v>14</v>
      </c>
      <c r="C29" s="113">
        <v>0</v>
      </c>
      <c r="D29" s="114">
        <v>0</v>
      </c>
      <c r="E29" s="114">
        <v>0</v>
      </c>
      <c r="F29" s="113">
        <v>0</v>
      </c>
      <c r="G29" s="100">
        <f t="shared" si="4"/>
        <v>0</v>
      </c>
      <c r="H29" s="94"/>
      <c r="I29" s="119">
        <v>42</v>
      </c>
      <c r="J29" s="120">
        <v>1222</v>
      </c>
      <c r="K29" s="117">
        <v>22</v>
      </c>
      <c r="L29" s="100">
        <v>3</v>
      </c>
      <c r="M29" s="100">
        <f t="shared" si="5"/>
        <v>25</v>
      </c>
      <c r="N29" t="s">
        <v>55</v>
      </c>
    </row>
    <row r="30" spans="2:16" x14ac:dyDescent="0.3">
      <c r="B30" s="72" t="s">
        <v>20</v>
      </c>
      <c r="C30" s="113">
        <v>0</v>
      </c>
      <c r="D30" s="114">
        <v>0</v>
      </c>
      <c r="E30" s="114">
        <v>0</v>
      </c>
      <c r="F30" s="113">
        <v>0</v>
      </c>
      <c r="G30" s="100">
        <f t="shared" si="4"/>
        <v>0</v>
      </c>
      <c r="H30" s="94"/>
      <c r="I30" s="119">
        <v>36</v>
      </c>
      <c r="J30" s="120">
        <v>1760</v>
      </c>
      <c r="K30" s="117">
        <v>32</v>
      </c>
      <c r="L30" s="100">
        <v>3</v>
      </c>
      <c r="M30" s="100">
        <f t="shared" si="5"/>
        <v>35</v>
      </c>
      <c r="O30" t="s">
        <v>55</v>
      </c>
    </row>
    <row r="31" spans="2:16" x14ac:dyDescent="0.3">
      <c r="B31" s="72" t="s">
        <v>16</v>
      </c>
      <c r="C31" s="113">
        <v>0</v>
      </c>
      <c r="D31" s="114">
        <v>0</v>
      </c>
      <c r="E31" s="114">
        <v>0</v>
      </c>
      <c r="F31" s="113">
        <v>0</v>
      </c>
      <c r="G31" s="100">
        <f t="shared" si="4"/>
        <v>0</v>
      </c>
      <c r="H31" s="94"/>
      <c r="I31" s="119">
        <v>75</v>
      </c>
      <c r="J31" s="120">
        <v>2245</v>
      </c>
      <c r="K31" s="119">
        <v>70</v>
      </c>
      <c r="L31" s="121">
        <v>5</v>
      </c>
      <c r="M31" s="100">
        <f t="shared" si="5"/>
        <v>75</v>
      </c>
      <c r="O31" t="s">
        <v>55</v>
      </c>
    </row>
    <row r="32" spans="2:16" x14ac:dyDescent="0.3">
      <c r="B32" s="72" t="s">
        <v>17</v>
      </c>
      <c r="C32" s="113">
        <v>0</v>
      </c>
      <c r="D32" s="114">
        <v>0</v>
      </c>
      <c r="E32" s="114">
        <v>0</v>
      </c>
      <c r="F32" s="113">
        <v>0</v>
      </c>
      <c r="G32" s="100">
        <f t="shared" si="4"/>
        <v>0</v>
      </c>
      <c r="H32" s="94"/>
      <c r="I32" s="119">
        <v>109</v>
      </c>
      <c r="J32" s="120">
        <v>3731</v>
      </c>
      <c r="K32" s="117">
        <v>109</v>
      </c>
      <c r="L32" s="100">
        <v>0</v>
      </c>
      <c r="M32" s="100">
        <f t="shared" si="5"/>
        <v>109</v>
      </c>
      <c r="N32" t="s">
        <v>55</v>
      </c>
    </row>
    <row r="33" spans="2:13" x14ac:dyDescent="0.3">
      <c r="B33" s="72" t="s">
        <v>23</v>
      </c>
      <c r="C33" s="113">
        <v>0</v>
      </c>
      <c r="D33" s="114">
        <v>0</v>
      </c>
      <c r="E33" s="114">
        <v>0</v>
      </c>
      <c r="F33" s="113">
        <v>0</v>
      </c>
      <c r="G33" s="100">
        <f t="shared" si="4"/>
        <v>0</v>
      </c>
      <c r="H33" s="94"/>
      <c r="I33" s="119">
        <v>156</v>
      </c>
      <c r="J33" s="120">
        <v>8920</v>
      </c>
      <c r="K33" s="119">
        <v>138</v>
      </c>
      <c r="L33" s="121">
        <v>18</v>
      </c>
      <c r="M33" s="100">
        <f t="shared" si="5"/>
        <v>156</v>
      </c>
    </row>
    <row r="34" spans="2:13" ht="15" thickBot="1" x14ac:dyDescent="0.35">
      <c r="B34" s="103" t="s">
        <v>13</v>
      </c>
      <c r="C34" s="104">
        <f t="shared" ref="C34:G34" si="6">+C26+C27+C28+C29+C30+C31+C32+C33</f>
        <v>31</v>
      </c>
      <c r="D34" s="122">
        <f t="shared" si="6"/>
        <v>3446</v>
      </c>
      <c r="E34" s="123">
        <f t="shared" si="6"/>
        <v>29</v>
      </c>
      <c r="F34" s="122">
        <v>0</v>
      </c>
      <c r="G34" s="104">
        <f t="shared" si="6"/>
        <v>31</v>
      </c>
      <c r="H34" s="94"/>
      <c r="I34" s="124">
        <f>SUM(I26:I33)</f>
        <v>843</v>
      </c>
      <c r="J34" s="125">
        <f>SUM(J26:J33)</f>
        <v>38216</v>
      </c>
      <c r="K34" s="126">
        <f t="shared" ref="K34:M34" si="7">SUM(K26:K33)</f>
        <v>762</v>
      </c>
      <c r="L34" s="104">
        <f t="shared" si="7"/>
        <v>80</v>
      </c>
      <c r="M34" s="104">
        <f t="shared" si="7"/>
        <v>842</v>
      </c>
    </row>
    <row r="35" spans="2:13" x14ac:dyDescent="0.3">
      <c r="B35" s="94"/>
      <c r="C35" s="94"/>
      <c r="D35" s="127"/>
      <c r="E35" s="94"/>
      <c r="F35" s="94"/>
      <c r="G35" s="94"/>
      <c r="H35" s="94"/>
      <c r="I35" s="94"/>
      <c r="J35" s="94"/>
      <c r="K35" s="95"/>
      <c r="L35" s="94"/>
      <c r="M35" s="94"/>
    </row>
    <row r="36" spans="2:13" x14ac:dyDescent="0.3">
      <c r="B36" s="128"/>
      <c r="C36" s="128"/>
      <c r="D36" s="93"/>
      <c r="E36" s="128" t="s">
        <v>55</v>
      </c>
      <c r="F36" s="128"/>
      <c r="G36" s="128"/>
      <c r="H36" s="94" t="s">
        <v>55</v>
      </c>
      <c r="I36" s="94"/>
      <c r="J36" s="94"/>
      <c r="K36" s="95"/>
      <c r="L36" s="94"/>
      <c r="M36" s="94"/>
    </row>
    <row r="37" spans="2:13" ht="15.6" x14ac:dyDescent="0.3">
      <c r="B37" s="16"/>
      <c r="C37" s="16"/>
      <c r="D37" s="95" t="s">
        <v>55</v>
      </c>
      <c r="E37" s="16"/>
      <c r="F37" s="16" t="s">
        <v>55</v>
      </c>
      <c r="G37" s="16" t="s">
        <v>55</v>
      </c>
      <c r="H37" s="16"/>
      <c r="I37" s="16" t="s">
        <v>55</v>
      </c>
      <c r="J37" s="16"/>
      <c r="K37" s="50"/>
      <c r="L37" s="16"/>
      <c r="M37" s="16"/>
    </row>
    <row r="38" spans="2:13" ht="15.6" x14ac:dyDescent="0.3">
      <c r="E38" s="50"/>
    </row>
    <row r="39" spans="2:13" ht="15.6" x14ac:dyDescent="0.3">
      <c r="E39" s="50"/>
    </row>
    <row r="40" spans="2:13" ht="15.6" x14ac:dyDescent="0.3">
      <c r="E40" s="50"/>
    </row>
    <row r="41" spans="2:13" ht="15.6" x14ac:dyDescent="0.3">
      <c r="E41" s="50"/>
    </row>
    <row r="42" spans="2:13" ht="15.6" x14ac:dyDescent="0.3">
      <c r="E42" s="50"/>
    </row>
    <row r="43" spans="2:13" ht="15.6" x14ac:dyDescent="0.3">
      <c r="E43" s="50"/>
    </row>
    <row r="44" spans="2:13" ht="15.6" x14ac:dyDescent="0.3">
      <c r="E44" s="50"/>
    </row>
    <row r="45" spans="2:13" ht="15.6" x14ac:dyDescent="0.3">
      <c r="E45" s="50"/>
    </row>
    <row r="46" spans="2:13" ht="15.6" x14ac:dyDescent="0.3">
      <c r="E46" s="50"/>
    </row>
  </sheetData>
  <mergeCells count="11">
    <mergeCell ref="B24:D24"/>
    <mergeCell ref="E24:G24"/>
    <mergeCell ref="I24:J24"/>
    <mergeCell ref="K24:M24"/>
    <mergeCell ref="B7:M7"/>
    <mergeCell ref="B8:M8"/>
    <mergeCell ref="B9:M9"/>
    <mergeCell ref="B11:E11"/>
    <mergeCell ref="F11:H11"/>
    <mergeCell ref="I11:J11"/>
    <mergeCell ref="K11:M11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4F65-A3C8-47AE-BE5F-555D24869FF5}">
  <sheetPr>
    <pageSetUpPr fitToPage="1"/>
  </sheetPr>
  <dimension ref="B5:N38"/>
  <sheetViews>
    <sheetView topLeftCell="B1" workbookViewId="0">
      <selection activeCell="C1" sqref="C1"/>
    </sheetView>
  </sheetViews>
  <sheetFormatPr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20.33203125" customWidth="1"/>
    <col min="6" max="6" width="13.6640625" customWidth="1"/>
    <col min="7" max="7" width="12.88671875" customWidth="1"/>
    <col min="8" max="8" width="14.21875" customWidth="1"/>
    <col min="9" max="9" width="17.44140625" customWidth="1"/>
    <col min="10" max="10" width="9.5546875" customWidth="1"/>
    <col min="14" max="14" width="11.109375" customWidth="1"/>
  </cols>
  <sheetData>
    <row r="5" spans="2:9" ht="15.6" x14ac:dyDescent="0.3">
      <c r="B5" s="222" t="s">
        <v>28</v>
      </c>
      <c r="C5" s="222"/>
      <c r="D5" s="222"/>
      <c r="E5" s="222"/>
      <c r="F5" s="222"/>
      <c r="G5" s="222"/>
      <c r="H5" s="222"/>
      <c r="I5" s="222"/>
    </row>
    <row r="6" spans="2:9" ht="15" thickBot="1" x14ac:dyDescent="0.35">
      <c r="B6" s="223" t="s">
        <v>29</v>
      </c>
      <c r="C6" s="223"/>
      <c r="D6" s="223"/>
      <c r="E6" s="223"/>
      <c r="F6" s="223"/>
      <c r="G6" s="223"/>
      <c r="H6" s="223"/>
      <c r="I6" s="223"/>
    </row>
    <row r="7" spans="2:9" ht="15" thickBot="1" x14ac:dyDescent="0.35">
      <c r="B7" s="224" t="s">
        <v>30</v>
      </c>
      <c r="C7" s="224"/>
      <c r="D7" s="224"/>
      <c r="E7" s="224"/>
      <c r="F7" s="224"/>
      <c r="G7" s="224"/>
      <c r="H7" s="224"/>
      <c r="I7" s="224"/>
    </row>
    <row r="8" spans="2:9" ht="15" thickBot="1" x14ac:dyDescent="0.35">
      <c r="B8" s="52"/>
      <c r="C8" s="52"/>
      <c r="D8" s="52"/>
      <c r="E8" s="52"/>
      <c r="F8" s="52"/>
      <c r="G8" s="52"/>
      <c r="H8" s="52"/>
      <c r="I8" s="52"/>
    </row>
    <row r="9" spans="2:9" ht="16.2" thickBot="1" x14ac:dyDescent="0.35">
      <c r="B9" s="225" t="s">
        <v>31</v>
      </c>
      <c r="C9" s="226"/>
      <c r="D9" s="226"/>
      <c r="E9" s="226"/>
      <c r="F9" s="226"/>
      <c r="G9" s="226"/>
      <c r="H9" s="226"/>
      <c r="I9" s="227"/>
    </row>
    <row r="10" spans="2:9" ht="27" thickBot="1" x14ac:dyDescent="0.35">
      <c r="B10" s="53"/>
      <c r="C10" s="54" t="s">
        <v>19</v>
      </c>
      <c r="D10" s="55" t="s">
        <v>32</v>
      </c>
      <c r="E10" s="56" t="s">
        <v>33</v>
      </c>
      <c r="F10" s="55" t="s">
        <v>34</v>
      </c>
      <c r="G10" s="57" t="s">
        <v>2</v>
      </c>
      <c r="H10" s="58" t="s">
        <v>3</v>
      </c>
      <c r="I10" s="55" t="s">
        <v>13</v>
      </c>
    </row>
    <row r="11" spans="2:9" x14ac:dyDescent="0.3">
      <c r="B11" s="59">
        <v>1</v>
      </c>
      <c r="C11" s="60" t="s">
        <v>35</v>
      </c>
      <c r="D11" s="168">
        <v>1</v>
      </c>
      <c r="E11" s="169">
        <v>0</v>
      </c>
      <c r="F11" s="168">
        <v>0</v>
      </c>
      <c r="G11" s="169">
        <v>1</v>
      </c>
      <c r="H11" s="168">
        <v>0</v>
      </c>
      <c r="I11" s="170">
        <f t="shared" ref="I11:I13" si="0">+G11+H11</f>
        <v>1</v>
      </c>
    </row>
    <row r="12" spans="2:9" x14ac:dyDescent="0.3">
      <c r="B12" s="61">
        <v>2</v>
      </c>
      <c r="C12" s="60" t="s">
        <v>21</v>
      </c>
      <c r="D12" s="171">
        <v>0</v>
      </c>
      <c r="E12" s="169">
        <v>0</v>
      </c>
      <c r="F12" s="171">
        <v>0</v>
      </c>
      <c r="G12" s="169">
        <v>0</v>
      </c>
      <c r="H12" s="171">
        <v>0</v>
      </c>
      <c r="I12" s="172">
        <f t="shared" si="0"/>
        <v>0</v>
      </c>
    </row>
    <row r="13" spans="2:9" x14ac:dyDescent="0.3">
      <c r="B13" s="61">
        <v>3</v>
      </c>
      <c r="C13" s="60" t="s">
        <v>14</v>
      </c>
      <c r="D13" s="171">
        <v>0</v>
      </c>
      <c r="E13" s="169">
        <v>0</v>
      </c>
      <c r="F13" s="171">
        <v>0</v>
      </c>
      <c r="G13" s="169">
        <v>0</v>
      </c>
      <c r="H13" s="171">
        <v>0</v>
      </c>
      <c r="I13" s="172">
        <f t="shared" si="0"/>
        <v>0</v>
      </c>
    </row>
    <row r="14" spans="2:9" x14ac:dyDescent="0.3">
      <c r="B14" s="61">
        <v>4</v>
      </c>
      <c r="C14" s="62" t="s">
        <v>22</v>
      </c>
      <c r="D14" s="173">
        <v>5</v>
      </c>
      <c r="E14" s="169">
        <v>0</v>
      </c>
      <c r="F14" s="171">
        <v>0</v>
      </c>
      <c r="G14" s="174">
        <v>5</v>
      </c>
      <c r="H14" s="171">
        <v>0</v>
      </c>
      <c r="I14" s="172">
        <f>+G14+H14</f>
        <v>5</v>
      </c>
    </row>
    <row r="15" spans="2:9" ht="16.2" customHeight="1" x14ac:dyDescent="0.3">
      <c r="B15" s="63">
        <v>5</v>
      </c>
      <c r="C15" s="60" t="s">
        <v>15</v>
      </c>
      <c r="D15" s="175">
        <v>3</v>
      </c>
      <c r="E15" s="169">
        <v>0</v>
      </c>
      <c r="F15" s="171">
        <v>0</v>
      </c>
      <c r="G15" s="176">
        <v>3</v>
      </c>
      <c r="H15" s="171">
        <v>0</v>
      </c>
      <c r="I15" s="172">
        <f t="shared" ref="I15:I18" si="1">+G15+H15</f>
        <v>3</v>
      </c>
    </row>
    <row r="16" spans="2:9" ht="15" customHeight="1" x14ac:dyDescent="0.3">
      <c r="B16" s="64">
        <v>6</v>
      </c>
      <c r="C16" s="65" t="s">
        <v>23</v>
      </c>
      <c r="D16" s="171">
        <v>15</v>
      </c>
      <c r="E16" s="169">
        <v>0</v>
      </c>
      <c r="F16" s="171">
        <v>0</v>
      </c>
      <c r="G16" s="169">
        <v>13</v>
      </c>
      <c r="H16" s="171">
        <v>2</v>
      </c>
      <c r="I16" s="172">
        <f t="shared" si="1"/>
        <v>15</v>
      </c>
    </row>
    <row r="17" spans="2:14" ht="15" customHeight="1" x14ac:dyDescent="0.3">
      <c r="B17" s="64">
        <v>7</v>
      </c>
      <c r="C17" s="65" t="s">
        <v>16</v>
      </c>
      <c r="D17" s="171">
        <v>0</v>
      </c>
      <c r="E17" s="169">
        <v>0</v>
      </c>
      <c r="F17" s="171">
        <v>0</v>
      </c>
      <c r="G17" s="169">
        <v>0</v>
      </c>
      <c r="H17" s="171">
        <v>0</v>
      </c>
      <c r="I17" s="172">
        <f t="shared" si="1"/>
        <v>0</v>
      </c>
    </row>
    <row r="18" spans="2:14" ht="13.2" customHeight="1" thickBot="1" x14ac:dyDescent="0.35">
      <c r="B18" s="66">
        <v>8</v>
      </c>
      <c r="C18" s="67" t="s">
        <v>17</v>
      </c>
      <c r="D18" s="177">
        <v>0</v>
      </c>
      <c r="E18" s="169">
        <v>0</v>
      </c>
      <c r="F18" s="177">
        <v>0</v>
      </c>
      <c r="G18" s="169">
        <v>0</v>
      </c>
      <c r="H18" s="177">
        <v>0</v>
      </c>
      <c r="I18" s="178">
        <f t="shared" si="1"/>
        <v>0</v>
      </c>
    </row>
    <row r="19" spans="2:14" ht="16.2" customHeight="1" thickBot="1" x14ac:dyDescent="0.35">
      <c r="B19" s="228" t="s">
        <v>13</v>
      </c>
      <c r="C19" s="229"/>
      <c r="D19" s="179">
        <f>+D11+D12+D13+D14+D15+D16+D17+D18</f>
        <v>24</v>
      </c>
      <c r="E19" s="180">
        <f>SUM(E11:E18)</f>
        <v>0</v>
      </c>
      <c r="F19" s="181">
        <f>SUM(F11:F18)</f>
        <v>0</v>
      </c>
      <c r="G19" s="180">
        <f t="shared" ref="G19:I19" si="2">+G11+G12+G13+G14+G15+G16+G17+G18</f>
        <v>22</v>
      </c>
      <c r="H19" s="181">
        <f t="shared" si="2"/>
        <v>2</v>
      </c>
      <c r="I19" s="181">
        <f t="shared" si="2"/>
        <v>24</v>
      </c>
    </row>
    <row r="20" spans="2:14" ht="16.2" customHeight="1" x14ac:dyDescent="0.3">
      <c r="B20" s="68"/>
      <c r="C20" s="68"/>
      <c r="D20" s="69"/>
      <c r="E20" s="70"/>
      <c r="F20" s="70"/>
      <c r="G20" s="70"/>
      <c r="H20" s="70"/>
      <c r="I20" s="70"/>
    </row>
    <row r="21" spans="2:14" ht="16.2" customHeight="1" thickBot="1" x14ac:dyDescent="0.35">
      <c r="B21" s="73"/>
      <c r="C21" s="74"/>
      <c r="D21" s="69"/>
      <c r="E21" s="70"/>
      <c r="F21" s="70"/>
      <c r="G21" s="70"/>
      <c r="H21" s="70"/>
      <c r="I21" s="70"/>
    </row>
    <row r="22" spans="2:14" ht="28.8" customHeight="1" thickBot="1" x14ac:dyDescent="0.35">
      <c r="B22" s="231" t="s">
        <v>37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3"/>
    </row>
    <row r="23" spans="2:14" ht="45.6" customHeight="1" thickBot="1" x14ac:dyDescent="0.35">
      <c r="B23" s="234" t="s">
        <v>38</v>
      </c>
      <c r="C23" s="236" t="s">
        <v>39</v>
      </c>
      <c r="D23" s="237"/>
      <c r="E23" s="238"/>
      <c r="F23" s="236" t="s">
        <v>40</v>
      </c>
      <c r="G23" s="237"/>
      <c r="H23" s="238"/>
      <c r="I23" s="239" t="s">
        <v>41</v>
      </c>
      <c r="J23" s="240"/>
      <c r="K23" s="240"/>
      <c r="L23" s="240"/>
      <c r="M23" s="240"/>
      <c r="N23" s="241"/>
    </row>
    <row r="24" spans="2:14" ht="32.4" customHeight="1" x14ac:dyDescent="0.3">
      <c r="B24" s="235"/>
      <c r="C24" s="75" t="s">
        <v>42</v>
      </c>
      <c r="D24" s="75" t="s">
        <v>43</v>
      </c>
      <c r="E24" s="75" t="s">
        <v>36</v>
      </c>
      <c r="F24" s="75" t="s">
        <v>42</v>
      </c>
      <c r="G24" s="75" t="s">
        <v>43</v>
      </c>
      <c r="H24" s="75" t="s">
        <v>36</v>
      </c>
      <c r="I24" s="76" t="s">
        <v>44</v>
      </c>
      <c r="J24" s="77" t="s">
        <v>45</v>
      </c>
      <c r="K24" s="77" t="s">
        <v>46</v>
      </c>
      <c r="L24" s="77" t="s">
        <v>47</v>
      </c>
      <c r="M24" s="77" t="s">
        <v>48</v>
      </c>
      <c r="N24" s="78" t="s">
        <v>13</v>
      </c>
    </row>
    <row r="25" spans="2:14" ht="15.6" x14ac:dyDescent="0.3">
      <c r="B25" s="79" t="s">
        <v>20</v>
      </c>
      <c r="C25" s="80">
        <v>49495</v>
      </c>
      <c r="D25" s="80">
        <v>35903</v>
      </c>
      <c r="E25" s="81">
        <f>C25+D25</f>
        <v>85398</v>
      </c>
      <c r="F25" s="82"/>
      <c r="G25" s="79"/>
      <c r="H25" s="79"/>
      <c r="I25" s="12">
        <v>0</v>
      </c>
      <c r="J25" s="12"/>
      <c r="K25" s="12"/>
      <c r="L25" s="12"/>
      <c r="M25" s="12"/>
      <c r="N25" s="12">
        <f>I25+J25+K25+L25+M25</f>
        <v>0</v>
      </c>
    </row>
    <row r="26" spans="2:14" ht="15.6" x14ac:dyDescent="0.3">
      <c r="B26" s="182" t="s">
        <v>21</v>
      </c>
      <c r="C26" s="80">
        <v>304</v>
      </c>
      <c r="D26" s="80">
        <v>38198</v>
      </c>
      <c r="E26" s="81">
        <f t="shared" ref="E26:E35" si="3">C26+D26</f>
        <v>38502</v>
      </c>
      <c r="F26" s="82"/>
      <c r="G26" s="79"/>
      <c r="H26" s="79"/>
      <c r="I26" s="12">
        <v>0</v>
      </c>
      <c r="J26" s="12"/>
      <c r="K26" s="12"/>
      <c r="L26" s="12"/>
      <c r="M26" s="12"/>
      <c r="N26" s="12">
        <f t="shared" ref="N26:N35" si="4">I26+J26+K26+L26+M26</f>
        <v>0</v>
      </c>
    </row>
    <row r="27" spans="2:14" ht="15.6" x14ac:dyDescent="0.3">
      <c r="B27" s="182" t="s">
        <v>14</v>
      </c>
      <c r="C27" s="80">
        <v>1927</v>
      </c>
      <c r="D27" s="80">
        <v>6711</v>
      </c>
      <c r="E27" s="81">
        <f t="shared" si="3"/>
        <v>8638</v>
      </c>
      <c r="F27" s="82"/>
      <c r="G27" s="79"/>
      <c r="H27" s="79"/>
      <c r="I27" s="83">
        <v>0</v>
      </c>
      <c r="J27" s="12"/>
      <c r="K27" s="12"/>
      <c r="L27" s="12"/>
      <c r="M27" s="12"/>
      <c r="N27" s="12">
        <f t="shared" si="4"/>
        <v>0</v>
      </c>
    </row>
    <row r="28" spans="2:14" ht="16.2" customHeight="1" x14ac:dyDescent="0.3">
      <c r="B28" s="183" t="s">
        <v>49</v>
      </c>
      <c r="C28" s="80">
        <v>6150</v>
      </c>
      <c r="D28" s="80">
        <v>0</v>
      </c>
      <c r="E28" s="84">
        <f t="shared" si="3"/>
        <v>6150</v>
      </c>
      <c r="F28" s="82"/>
      <c r="G28" s="85"/>
      <c r="H28" s="85"/>
      <c r="I28" s="71">
        <v>0</v>
      </c>
      <c r="J28" s="12"/>
      <c r="K28" s="12"/>
      <c r="L28" s="12"/>
      <c r="M28" s="12"/>
      <c r="N28" s="71">
        <f t="shared" si="4"/>
        <v>0</v>
      </c>
    </row>
    <row r="29" spans="2:14" ht="15.6" x14ac:dyDescent="0.3">
      <c r="B29" s="182" t="s">
        <v>22</v>
      </c>
      <c r="C29" s="80">
        <v>11253</v>
      </c>
      <c r="D29" s="80">
        <v>28336</v>
      </c>
      <c r="E29" s="81">
        <f t="shared" si="3"/>
        <v>39589</v>
      </c>
      <c r="F29" s="82"/>
      <c r="G29" s="79"/>
      <c r="H29" s="79"/>
      <c r="I29" s="12">
        <v>40</v>
      </c>
      <c r="J29" s="12"/>
      <c r="K29" s="12"/>
      <c r="L29" s="12"/>
      <c r="M29" s="12"/>
      <c r="N29" s="12">
        <f t="shared" si="4"/>
        <v>40</v>
      </c>
    </row>
    <row r="30" spans="2:14" ht="15.6" x14ac:dyDescent="0.3">
      <c r="B30" s="182" t="s">
        <v>15</v>
      </c>
      <c r="C30" s="32">
        <v>22380</v>
      </c>
      <c r="D30" s="32">
        <v>57678</v>
      </c>
      <c r="E30" s="81">
        <f t="shared" si="3"/>
        <v>80058</v>
      </c>
      <c r="F30" s="82"/>
      <c r="G30" s="79"/>
      <c r="H30" s="79"/>
      <c r="I30" s="12">
        <v>20</v>
      </c>
      <c r="J30" s="12"/>
      <c r="K30" s="12"/>
      <c r="L30" s="12"/>
      <c r="M30" s="12"/>
      <c r="N30" s="12">
        <f t="shared" si="4"/>
        <v>20</v>
      </c>
    </row>
    <row r="31" spans="2:14" ht="15.6" x14ac:dyDescent="0.3">
      <c r="B31" s="79" t="s">
        <v>23</v>
      </c>
      <c r="C31" s="86">
        <v>23400</v>
      </c>
      <c r="D31" s="32">
        <v>108709</v>
      </c>
      <c r="E31" s="81">
        <f t="shared" si="3"/>
        <v>132109</v>
      </c>
      <c r="F31" s="82"/>
      <c r="G31" s="79"/>
      <c r="H31" s="79"/>
      <c r="I31" s="12">
        <v>85</v>
      </c>
      <c r="J31" s="12"/>
      <c r="K31" s="12"/>
      <c r="L31" s="12"/>
      <c r="M31" s="12"/>
      <c r="N31" s="12">
        <f t="shared" si="4"/>
        <v>85</v>
      </c>
    </row>
    <row r="32" spans="2:14" ht="15.6" x14ac:dyDescent="0.3">
      <c r="B32" s="79" t="s">
        <v>16</v>
      </c>
      <c r="C32" s="87">
        <v>35572</v>
      </c>
      <c r="D32" s="87">
        <v>15003</v>
      </c>
      <c r="E32" s="81">
        <f t="shared" si="3"/>
        <v>50575</v>
      </c>
      <c r="F32" s="82"/>
      <c r="G32" s="79"/>
      <c r="H32" s="79"/>
      <c r="I32" s="12">
        <v>0</v>
      </c>
      <c r="J32" s="12"/>
      <c r="K32" s="12"/>
      <c r="L32" s="12"/>
      <c r="M32" s="12"/>
      <c r="N32" s="12">
        <f t="shared" si="4"/>
        <v>0</v>
      </c>
    </row>
    <row r="33" spans="2:14" ht="16.2" customHeight="1" x14ac:dyDescent="0.3">
      <c r="B33" s="9" t="s">
        <v>50</v>
      </c>
      <c r="C33" s="80">
        <v>40039</v>
      </c>
      <c r="D33" s="80">
        <v>0</v>
      </c>
      <c r="E33" s="84">
        <f t="shared" si="3"/>
        <v>40039</v>
      </c>
      <c r="F33" s="82"/>
      <c r="G33" s="9"/>
      <c r="H33" s="9"/>
      <c r="I33" s="71">
        <v>0</v>
      </c>
      <c r="J33" s="12"/>
      <c r="K33" s="12"/>
      <c r="L33" s="12"/>
      <c r="M33" s="12"/>
      <c r="N33" s="71">
        <f t="shared" si="4"/>
        <v>0</v>
      </c>
    </row>
    <row r="34" spans="2:14" ht="15.6" x14ac:dyDescent="0.3">
      <c r="B34" s="79" t="s">
        <v>17</v>
      </c>
      <c r="C34" s="32">
        <v>25000</v>
      </c>
      <c r="D34" s="32">
        <v>100000</v>
      </c>
      <c r="E34" s="81">
        <f t="shared" si="3"/>
        <v>125000</v>
      </c>
      <c r="F34" s="82"/>
      <c r="G34" s="79"/>
      <c r="H34" s="79"/>
      <c r="I34" s="12">
        <v>0</v>
      </c>
      <c r="J34" s="12"/>
      <c r="K34" s="12"/>
      <c r="L34" s="12"/>
      <c r="M34" s="12"/>
      <c r="N34" s="12">
        <f t="shared" si="4"/>
        <v>0</v>
      </c>
    </row>
    <row r="35" spans="2:14" ht="18" x14ac:dyDescent="0.35">
      <c r="B35" s="79" t="s">
        <v>13</v>
      </c>
      <c r="C35" s="88">
        <f>SUM(C25:C34)</f>
        <v>215520</v>
      </c>
      <c r="D35" s="88">
        <f>SUM(D25:D34)</f>
        <v>390538</v>
      </c>
      <c r="E35" s="88">
        <f t="shared" si="3"/>
        <v>606058</v>
      </c>
      <c r="F35" s="79"/>
      <c r="G35" s="79"/>
      <c r="H35" s="79"/>
      <c r="I35" s="89">
        <f>SUM(I25:I34)</f>
        <v>145</v>
      </c>
      <c r="J35" s="12"/>
      <c r="K35" s="12"/>
      <c r="L35" s="12"/>
      <c r="M35" s="12"/>
      <c r="N35" s="89">
        <f t="shared" si="4"/>
        <v>145</v>
      </c>
    </row>
    <row r="36" spans="2:14" ht="18" x14ac:dyDescent="0.35">
      <c r="I36" s="90"/>
      <c r="J36" s="90"/>
      <c r="K36" s="90"/>
      <c r="L36" s="90"/>
      <c r="M36" s="90"/>
      <c r="N36" s="90"/>
    </row>
    <row r="37" spans="2:14" x14ac:dyDescent="0.3">
      <c r="M37" s="91"/>
    </row>
    <row r="38" spans="2:14" ht="15.6" x14ac:dyDescent="0.3">
      <c r="B38" s="230"/>
      <c r="C38" s="230"/>
      <c r="D38" s="230"/>
      <c r="E38" s="230"/>
      <c r="F38" s="51"/>
      <c r="G38" s="15"/>
      <c r="H38" s="15"/>
    </row>
  </sheetData>
  <mergeCells count="11">
    <mergeCell ref="B38:E38"/>
    <mergeCell ref="B22:N22"/>
    <mergeCell ref="B23:B24"/>
    <mergeCell ref="C23:E23"/>
    <mergeCell ref="F23:H23"/>
    <mergeCell ref="I23:N23"/>
    <mergeCell ref="B5:I5"/>
    <mergeCell ref="B6:I6"/>
    <mergeCell ref="B7:I7"/>
    <mergeCell ref="B9:I9"/>
    <mergeCell ref="B19:C19"/>
  </mergeCells>
  <printOptions horizontalCentered="1" verticalCentered="1"/>
  <pageMargins left="0.7" right="0.7" top="0.75" bottom="0.75" header="0.3" footer="0.3"/>
  <pageSetup scale="58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172A-FDFF-4DF5-89B7-9D78FB59B0B2}">
  <sheetPr>
    <pageSetUpPr fitToPage="1"/>
  </sheetPr>
  <dimension ref="A4:AL14"/>
  <sheetViews>
    <sheetView workbookViewId="0">
      <selection activeCell="K20" sqref="K20"/>
    </sheetView>
  </sheetViews>
  <sheetFormatPr defaultColWidth="11.5546875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18" x14ac:dyDescent="0.35">
      <c r="B4" s="1" t="s">
        <v>0</v>
      </c>
      <c r="D4" s="242" t="s">
        <v>18</v>
      </c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</row>
    <row r="5" spans="1:38" ht="28.8" x14ac:dyDescent="0.3">
      <c r="A5" s="4"/>
      <c r="B5" s="5" t="s">
        <v>19</v>
      </c>
      <c r="C5" s="3" t="s">
        <v>1</v>
      </c>
      <c r="D5" s="6" t="s">
        <v>2</v>
      </c>
      <c r="E5" s="7" t="s">
        <v>3</v>
      </c>
      <c r="F5" s="8" t="s">
        <v>4</v>
      </c>
      <c r="G5" s="9" t="s">
        <v>5</v>
      </c>
      <c r="H5" s="6" t="s">
        <v>2</v>
      </c>
      <c r="I5" s="7" t="s">
        <v>3</v>
      </c>
      <c r="J5" s="10" t="s">
        <v>4</v>
      </c>
      <c r="K5" s="3" t="s">
        <v>6</v>
      </c>
      <c r="L5" s="6" t="s">
        <v>2</v>
      </c>
      <c r="M5" s="7" t="s">
        <v>3</v>
      </c>
      <c r="N5" s="8" t="s">
        <v>4</v>
      </c>
      <c r="O5" s="3" t="s">
        <v>7</v>
      </c>
      <c r="P5" s="6" t="s">
        <v>2</v>
      </c>
      <c r="Q5" s="7" t="s">
        <v>3</v>
      </c>
      <c r="R5" s="8" t="s">
        <v>4</v>
      </c>
      <c r="S5" s="3" t="s">
        <v>8</v>
      </c>
      <c r="T5" s="6" t="s">
        <v>2</v>
      </c>
      <c r="U5" s="7" t="s">
        <v>3</v>
      </c>
      <c r="V5" s="8" t="s">
        <v>4</v>
      </c>
      <c r="W5" s="3" t="s">
        <v>9</v>
      </c>
      <c r="X5" s="6" t="s">
        <v>2</v>
      </c>
      <c r="Y5" s="7" t="s">
        <v>3</v>
      </c>
      <c r="Z5" s="8" t="s">
        <v>4</v>
      </c>
      <c r="AA5" s="2" t="s">
        <v>10</v>
      </c>
      <c r="AB5" s="6" t="s">
        <v>2</v>
      </c>
      <c r="AC5" s="7" t="s">
        <v>3</v>
      </c>
      <c r="AD5" s="8" t="s">
        <v>4</v>
      </c>
      <c r="AE5" s="3" t="s">
        <v>11</v>
      </c>
      <c r="AF5" s="6" t="s">
        <v>2</v>
      </c>
      <c r="AG5" s="7" t="s">
        <v>3</v>
      </c>
      <c r="AH5" s="8" t="s">
        <v>4</v>
      </c>
      <c r="AI5" s="3" t="s">
        <v>12</v>
      </c>
      <c r="AJ5" s="6" t="s">
        <v>2</v>
      </c>
      <c r="AK5" s="7" t="s">
        <v>3</v>
      </c>
      <c r="AL5" s="8" t="s">
        <v>4</v>
      </c>
    </row>
    <row r="6" spans="1:38" x14ac:dyDescent="0.3">
      <c r="A6" s="4">
        <v>1</v>
      </c>
      <c r="B6" s="4" t="s">
        <v>20</v>
      </c>
      <c r="C6" s="11">
        <v>88</v>
      </c>
      <c r="D6" s="11">
        <v>75</v>
      </c>
      <c r="E6" s="11">
        <v>13</v>
      </c>
      <c r="F6" s="11">
        <v>88</v>
      </c>
      <c r="G6" s="11">
        <v>3</v>
      </c>
      <c r="H6" s="11">
        <v>2</v>
      </c>
      <c r="I6" s="11">
        <v>1</v>
      </c>
      <c r="J6" s="11">
        <v>3</v>
      </c>
      <c r="K6" s="11">
        <v>27</v>
      </c>
      <c r="L6" s="11">
        <v>23</v>
      </c>
      <c r="M6" s="11">
        <v>4</v>
      </c>
      <c r="N6" s="11">
        <v>24</v>
      </c>
      <c r="O6" s="11">
        <v>4</v>
      </c>
      <c r="P6" s="11">
        <v>2</v>
      </c>
      <c r="Q6" s="11">
        <v>2</v>
      </c>
      <c r="R6" s="11">
        <v>4</v>
      </c>
      <c r="S6" s="11">
        <v>1</v>
      </c>
      <c r="T6" s="11">
        <v>2</v>
      </c>
      <c r="U6" s="11">
        <v>1</v>
      </c>
      <c r="V6" s="11">
        <v>3</v>
      </c>
      <c r="W6" s="11">
        <v>1</v>
      </c>
      <c r="X6" s="11">
        <v>3</v>
      </c>
      <c r="Y6" s="11">
        <v>0</v>
      </c>
      <c r="Z6" s="11">
        <v>1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3</v>
      </c>
      <c r="AJ6" s="11">
        <v>29</v>
      </c>
      <c r="AK6" s="11">
        <v>6</v>
      </c>
      <c r="AL6" s="11">
        <v>35</v>
      </c>
    </row>
    <row r="7" spans="1:38" x14ac:dyDescent="0.3">
      <c r="A7" s="4">
        <v>2</v>
      </c>
      <c r="B7" s="4" t="s">
        <v>21</v>
      </c>
      <c r="C7" s="11">
        <v>207</v>
      </c>
      <c r="D7" s="11">
        <v>191</v>
      </c>
      <c r="E7" s="11">
        <v>16</v>
      </c>
      <c r="F7" s="11">
        <v>207</v>
      </c>
      <c r="G7" s="11">
        <v>48</v>
      </c>
      <c r="H7" s="11">
        <v>43</v>
      </c>
      <c r="I7" s="11">
        <v>5</v>
      </c>
      <c r="J7" s="11">
        <v>48</v>
      </c>
      <c r="K7" s="11">
        <v>124</v>
      </c>
      <c r="L7" s="11">
        <v>112</v>
      </c>
      <c r="M7" s="11">
        <v>12</v>
      </c>
      <c r="N7" s="11">
        <v>124</v>
      </c>
      <c r="O7" s="11">
        <v>6</v>
      </c>
      <c r="P7" s="11">
        <v>6</v>
      </c>
      <c r="Q7" s="11">
        <v>0</v>
      </c>
      <c r="R7" s="11">
        <v>6</v>
      </c>
      <c r="S7" s="11">
        <v>10</v>
      </c>
      <c r="T7" s="11">
        <v>39</v>
      </c>
      <c r="U7" s="11">
        <v>4</v>
      </c>
      <c r="V7" s="11">
        <v>43</v>
      </c>
      <c r="W7" s="11">
        <v>4</v>
      </c>
      <c r="X7" s="11">
        <v>15</v>
      </c>
      <c r="Y7" s="11">
        <v>2</v>
      </c>
      <c r="Z7" s="11">
        <v>17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9</v>
      </c>
      <c r="AJ7" s="11">
        <v>72</v>
      </c>
      <c r="AK7" s="11">
        <v>6</v>
      </c>
      <c r="AL7" s="11">
        <v>78</v>
      </c>
    </row>
    <row r="8" spans="1:38" x14ac:dyDescent="0.3">
      <c r="A8" s="4">
        <v>3</v>
      </c>
      <c r="B8" s="4" t="s">
        <v>14</v>
      </c>
      <c r="C8" s="11">
        <v>96</v>
      </c>
      <c r="D8" s="11">
        <v>70</v>
      </c>
      <c r="E8" s="11">
        <v>8</v>
      </c>
      <c r="F8" s="11">
        <v>78</v>
      </c>
      <c r="G8" s="11">
        <v>16</v>
      </c>
      <c r="H8" s="11">
        <v>15</v>
      </c>
      <c r="I8" s="11">
        <v>1</v>
      </c>
      <c r="J8" s="11">
        <v>16</v>
      </c>
      <c r="K8" s="11">
        <v>0</v>
      </c>
      <c r="L8" s="11">
        <v>0</v>
      </c>
      <c r="M8" s="11">
        <v>0</v>
      </c>
      <c r="N8" s="11">
        <v>0</v>
      </c>
      <c r="O8" s="11">
        <v>2</v>
      </c>
      <c r="P8" s="11">
        <v>1</v>
      </c>
      <c r="Q8" s="11">
        <v>1</v>
      </c>
      <c r="R8" s="11">
        <v>2</v>
      </c>
      <c r="S8" s="11">
        <v>1</v>
      </c>
      <c r="T8" s="11">
        <v>4</v>
      </c>
      <c r="U8" s="11">
        <v>0</v>
      </c>
      <c r="V8" s="11">
        <v>4</v>
      </c>
      <c r="W8" s="11">
        <v>2</v>
      </c>
      <c r="X8" s="11">
        <v>6</v>
      </c>
      <c r="Y8" s="11">
        <v>0</v>
      </c>
      <c r="Z8" s="11">
        <v>6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3</v>
      </c>
      <c r="AJ8" s="11">
        <v>8</v>
      </c>
      <c r="AK8" s="11">
        <v>0</v>
      </c>
      <c r="AL8" s="11">
        <v>8</v>
      </c>
    </row>
    <row r="9" spans="1:38" x14ac:dyDescent="0.3">
      <c r="A9" s="4">
        <v>4</v>
      </c>
      <c r="B9" s="4" t="s">
        <v>22</v>
      </c>
      <c r="C9" s="11">
        <v>293</v>
      </c>
      <c r="D9" s="11">
        <v>212</v>
      </c>
      <c r="E9" s="11">
        <v>37</v>
      </c>
      <c r="F9" s="11">
        <v>249</v>
      </c>
      <c r="G9" s="11">
        <v>34</v>
      </c>
      <c r="H9" s="11">
        <v>29</v>
      </c>
      <c r="I9" s="11">
        <v>5</v>
      </c>
      <c r="J9" s="11">
        <v>34</v>
      </c>
      <c r="K9" s="11">
        <v>112</v>
      </c>
      <c r="L9" s="11">
        <v>95</v>
      </c>
      <c r="M9" s="11">
        <v>17</v>
      </c>
      <c r="N9" s="11">
        <v>108</v>
      </c>
      <c r="O9" s="11">
        <v>37</v>
      </c>
      <c r="P9" s="11">
        <v>29</v>
      </c>
      <c r="Q9" s="11">
        <v>8</v>
      </c>
      <c r="R9" s="11">
        <v>37</v>
      </c>
      <c r="S9" s="11">
        <v>11</v>
      </c>
      <c r="T9" s="11">
        <v>57</v>
      </c>
      <c r="U9" s="11">
        <v>19</v>
      </c>
      <c r="V9" s="11">
        <v>76</v>
      </c>
      <c r="W9" s="11">
        <v>1</v>
      </c>
      <c r="X9" s="11">
        <v>8</v>
      </c>
      <c r="Y9" s="11">
        <v>1</v>
      </c>
      <c r="Z9" s="11">
        <v>18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16</v>
      </c>
      <c r="AJ9" s="11">
        <v>153</v>
      </c>
      <c r="AK9" s="11">
        <v>32</v>
      </c>
      <c r="AL9" s="11">
        <v>185</v>
      </c>
    </row>
    <row r="10" spans="1:38" x14ac:dyDescent="0.3">
      <c r="A10" s="4">
        <v>5</v>
      </c>
      <c r="B10" s="4" t="s">
        <v>15</v>
      </c>
      <c r="C10" s="11">
        <v>207</v>
      </c>
      <c r="D10" s="11">
        <v>170</v>
      </c>
      <c r="E10" s="11">
        <v>14</v>
      </c>
      <c r="F10" s="11">
        <v>184</v>
      </c>
      <c r="G10" s="11">
        <v>13</v>
      </c>
      <c r="H10" s="11">
        <v>13</v>
      </c>
      <c r="I10" s="11">
        <v>0</v>
      </c>
      <c r="J10" s="11">
        <v>13</v>
      </c>
      <c r="K10" s="11">
        <v>51</v>
      </c>
      <c r="L10" s="11">
        <v>39</v>
      </c>
      <c r="M10" s="11">
        <v>6</v>
      </c>
      <c r="N10" s="11">
        <v>45</v>
      </c>
      <c r="O10" s="11">
        <v>7</v>
      </c>
      <c r="P10" s="11">
        <v>7</v>
      </c>
      <c r="Q10" s="11">
        <v>0</v>
      </c>
      <c r="R10" s="11">
        <v>7</v>
      </c>
      <c r="S10" s="11">
        <v>5</v>
      </c>
      <c r="T10" s="11">
        <v>12</v>
      </c>
      <c r="U10" s="11">
        <v>1</v>
      </c>
      <c r="V10" s="11">
        <v>12</v>
      </c>
      <c r="W10" s="11">
        <v>4</v>
      </c>
      <c r="X10" s="11">
        <v>11</v>
      </c>
      <c r="Y10" s="11">
        <v>2</v>
      </c>
      <c r="Z10" s="11">
        <v>13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</row>
    <row r="11" spans="1:38" x14ac:dyDescent="0.3">
      <c r="A11" s="4">
        <v>6</v>
      </c>
      <c r="B11" s="4" t="s">
        <v>23</v>
      </c>
      <c r="C11" s="11">
        <v>353</v>
      </c>
      <c r="D11" s="11">
        <v>301</v>
      </c>
      <c r="E11" s="11">
        <v>52</v>
      </c>
      <c r="F11" s="11">
        <v>353</v>
      </c>
      <c r="G11" s="11">
        <v>221</v>
      </c>
      <c r="H11" s="11">
        <v>33</v>
      </c>
      <c r="I11" s="11">
        <v>9</v>
      </c>
      <c r="J11" s="11">
        <v>200</v>
      </c>
      <c r="K11" s="11">
        <v>124</v>
      </c>
      <c r="L11" s="11">
        <v>97</v>
      </c>
      <c r="M11" s="11">
        <v>27</v>
      </c>
      <c r="N11" s="11">
        <v>124</v>
      </c>
      <c r="O11" s="11">
        <v>59</v>
      </c>
      <c r="P11" s="11">
        <v>48</v>
      </c>
      <c r="Q11" s="11">
        <v>11</v>
      </c>
      <c r="R11" s="11">
        <v>59</v>
      </c>
      <c r="S11" s="11">
        <v>55</v>
      </c>
      <c r="T11" s="11">
        <v>164</v>
      </c>
      <c r="U11" s="11">
        <v>33</v>
      </c>
      <c r="V11" s="11">
        <v>197</v>
      </c>
      <c r="W11" s="11">
        <v>22</v>
      </c>
      <c r="X11" s="11">
        <v>52</v>
      </c>
      <c r="Y11" s="11">
        <v>9</v>
      </c>
      <c r="Z11" s="11">
        <v>61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1</v>
      </c>
      <c r="AJ11" s="11">
        <v>9</v>
      </c>
      <c r="AK11" s="11">
        <v>1</v>
      </c>
      <c r="AL11" s="11">
        <v>10</v>
      </c>
    </row>
    <row r="12" spans="1:38" x14ac:dyDescent="0.3">
      <c r="A12" s="4">
        <v>7</v>
      </c>
      <c r="B12" s="4" t="s">
        <v>16</v>
      </c>
      <c r="C12" s="11">
        <v>136</v>
      </c>
      <c r="D12" s="11">
        <v>126</v>
      </c>
      <c r="E12" s="11">
        <v>10</v>
      </c>
      <c r="F12" s="11">
        <v>136</v>
      </c>
      <c r="G12" s="11">
        <v>14</v>
      </c>
      <c r="H12" s="11">
        <v>27</v>
      </c>
      <c r="I12" s="11">
        <v>4</v>
      </c>
      <c r="J12" s="11">
        <v>31</v>
      </c>
      <c r="K12" s="11">
        <v>84</v>
      </c>
      <c r="L12" s="11">
        <v>78</v>
      </c>
      <c r="M12" s="11">
        <v>6</v>
      </c>
      <c r="N12" s="11">
        <v>84</v>
      </c>
      <c r="O12" s="11">
        <v>43</v>
      </c>
      <c r="P12" s="11">
        <v>40</v>
      </c>
      <c r="Q12" s="11">
        <v>3</v>
      </c>
      <c r="R12" s="11">
        <v>43</v>
      </c>
      <c r="S12" s="11">
        <v>8</v>
      </c>
      <c r="T12" s="11">
        <v>27</v>
      </c>
      <c r="U12" s="11">
        <v>2</v>
      </c>
      <c r="V12" s="11">
        <v>29</v>
      </c>
      <c r="W12" s="11">
        <v>15</v>
      </c>
      <c r="X12" s="11">
        <v>20</v>
      </c>
      <c r="Y12" s="11">
        <v>3</v>
      </c>
      <c r="Z12" s="11">
        <v>23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3</v>
      </c>
      <c r="AJ12" s="11">
        <v>26</v>
      </c>
      <c r="AK12" s="11">
        <v>3</v>
      </c>
      <c r="AL12" s="11">
        <v>29</v>
      </c>
    </row>
    <row r="13" spans="1:38" x14ac:dyDescent="0.3">
      <c r="A13" s="4">
        <v>8</v>
      </c>
      <c r="B13" s="4" t="s">
        <v>17</v>
      </c>
      <c r="C13" s="11">
        <v>244</v>
      </c>
      <c r="D13" s="11">
        <v>209</v>
      </c>
      <c r="E13" s="11">
        <v>35</v>
      </c>
      <c r="F13" s="11">
        <v>244</v>
      </c>
      <c r="G13" s="11">
        <v>44</v>
      </c>
      <c r="H13" s="11">
        <v>37</v>
      </c>
      <c r="I13" s="11">
        <v>7</v>
      </c>
      <c r="J13" s="11">
        <v>44</v>
      </c>
      <c r="K13" s="11">
        <v>184</v>
      </c>
      <c r="L13" s="11">
        <v>162</v>
      </c>
      <c r="M13" s="11">
        <v>22</v>
      </c>
      <c r="N13" s="11">
        <v>184</v>
      </c>
      <c r="O13" s="11">
        <v>94</v>
      </c>
      <c r="P13" s="11">
        <v>82</v>
      </c>
      <c r="Q13" s="11">
        <v>12</v>
      </c>
      <c r="R13" s="11">
        <v>94</v>
      </c>
      <c r="S13" s="11">
        <v>13</v>
      </c>
      <c r="T13" s="11">
        <v>45</v>
      </c>
      <c r="U13" s="11">
        <v>3</v>
      </c>
      <c r="V13" s="11">
        <v>48</v>
      </c>
      <c r="W13" s="11">
        <v>9</v>
      </c>
      <c r="X13" s="11">
        <v>23</v>
      </c>
      <c r="Y13" s="11">
        <v>2</v>
      </c>
      <c r="Z13" s="11">
        <v>25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29</v>
      </c>
      <c r="AJ13" s="11">
        <v>56</v>
      </c>
      <c r="AK13" s="11">
        <v>10</v>
      </c>
      <c r="AL13" s="11">
        <v>66</v>
      </c>
    </row>
    <row r="14" spans="1:38" s="15" customFormat="1" ht="15.6" x14ac:dyDescent="0.3">
      <c r="A14" s="12"/>
      <c r="B14" s="12" t="s">
        <v>13</v>
      </c>
      <c r="C14" s="13">
        <v>1624</v>
      </c>
      <c r="D14" s="13">
        <v>1354</v>
      </c>
      <c r="E14" s="13">
        <v>185</v>
      </c>
      <c r="F14" s="13">
        <v>1539</v>
      </c>
      <c r="G14" s="13">
        <v>393</v>
      </c>
      <c r="H14" s="13">
        <v>199</v>
      </c>
      <c r="I14" s="13">
        <v>32</v>
      </c>
      <c r="J14" s="13">
        <v>389</v>
      </c>
      <c r="K14" s="13">
        <v>706</v>
      </c>
      <c r="L14" s="13">
        <v>606</v>
      </c>
      <c r="M14" s="13">
        <v>94</v>
      </c>
      <c r="N14" s="13">
        <v>693</v>
      </c>
      <c r="O14" s="13">
        <v>252</v>
      </c>
      <c r="P14" s="13">
        <v>215</v>
      </c>
      <c r="Q14" s="13">
        <v>37</v>
      </c>
      <c r="R14" s="13">
        <v>252</v>
      </c>
      <c r="S14" s="13">
        <v>104</v>
      </c>
      <c r="T14" s="13">
        <v>350</v>
      </c>
      <c r="U14" s="13">
        <v>63</v>
      </c>
      <c r="V14" s="13">
        <v>412</v>
      </c>
      <c r="W14" s="13">
        <v>58</v>
      </c>
      <c r="X14" s="13">
        <v>138</v>
      </c>
      <c r="Y14" s="13">
        <v>19</v>
      </c>
      <c r="Z14" s="13">
        <v>164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64</v>
      </c>
      <c r="AJ14" s="14">
        <v>353</v>
      </c>
      <c r="AK14" s="14">
        <v>58</v>
      </c>
      <c r="AL14" s="14">
        <v>411</v>
      </c>
    </row>
  </sheetData>
  <mergeCells count="1">
    <mergeCell ref="D4:AL4"/>
  </mergeCells>
  <printOptions horizontalCentered="1" verticalCentered="1"/>
  <pageMargins left="0.7" right="0.7" top="0.75" bottom="0.75" header="0.3" footer="0.3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E443-75E9-4637-8C8C-4D7B0E283EAD}">
  <sheetPr>
    <pageSetUpPr fitToPage="1"/>
  </sheetPr>
  <dimension ref="A4:M14"/>
  <sheetViews>
    <sheetView workbookViewId="0">
      <selection activeCell="D20" sqref="D20"/>
    </sheetView>
  </sheetViews>
  <sheetFormatPr defaultColWidth="11.5546875" defaultRowHeight="15" x14ac:dyDescent="0.25"/>
  <cols>
    <col min="1" max="1" width="16.6640625" style="16" customWidth="1"/>
    <col min="2" max="9" width="11.5546875" style="16"/>
    <col min="10" max="10" width="12.5546875" style="16" customWidth="1"/>
    <col min="11" max="16384" width="11.5546875" style="16"/>
  </cols>
  <sheetData>
    <row r="4" spans="1:13" x14ac:dyDescent="0.25">
      <c r="A4" s="243" t="s">
        <v>27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</row>
    <row r="5" spans="1:13" s="22" customFormat="1" ht="15.6" x14ac:dyDescent="0.3">
      <c r="A5" s="17" t="s">
        <v>19</v>
      </c>
      <c r="B5" s="15" t="s">
        <v>24</v>
      </c>
      <c r="C5" s="18" t="s">
        <v>2</v>
      </c>
      <c r="D5" s="19" t="s">
        <v>3</v>
      </c>
      <c r="E5" s="20" t="s">
        <v>4</v>
      </c>
      <c r="F5" s="15" t="s">
        <v>25</v>
      </c>
      <c r="G5" s="18" t="s">
        <v>2</v>
      </c>
      <c r="H5" s="19" t="s">
        <v>3</v>
      </c>
      <c r="I5" s="20" t="s">
        <v>4</v>
      </c>
      <c r="J5" s="15" t="s">
        <v>26</v>
      </c>
      <c r="K5" s="18" t="s">
        <v>2</v>
      </c>
      <c r="L5" s="19" t="s">
        <v>3</v>
      </c>
      <c r="M5" s="21" t="s">
        <v>4</v>
      </c>
    </row>
    <row r="6" spans="1:13" s="22" customFormat="1" ht="15.6" x14ac:dyDescent="0.3">
      <c r="A6" s="12" t="s">
        <v>20</v>
      </c>
      <c r="B6" s="23">
        <v>0</v>
      </c>
      <c r="C6" s="23">
        <v>0</v>
      </c>
      <c r="D6" s="24">
        <v>0</v>
      </c>
      <c r="E6" s="45">
        <v>0</v>
      </c>
      <c r="F6" s="25">
        <v>1</v>
      </c>
      <c r="G6" s="25">
        <v>5</v>
      </c>
      <c r="H6" s="26">
        <v>0</v>
      </c>
      <c r="I6" s="25">
        <v>5</v>
      </c>
      <c r="J6" s="27">
        <v>1</v>
      </c>
      <c r="K6" s="27">
        <v>9</v>
      </c>
      <c r="L6" s="27">
        <v>1</v>
      </c>
      <c r="M6" s="28">
        <v>10</v>
      </c>
    </row>
    <row r="7" spans="1:13" s="22" customFormat="1" ht="15.6" x14ac:dyDescent="0.3">
      <c r="A7" s="12" t="s">
        <v>21</v>
      </c>
      <c r="B7" s="29">
        <v>0</v>
      </c>
      <c r="C7" s="29">
        <v>0</v>
      </c>
      <c r="D7" s="30">
        <v>0</v>
      </c>
      <c r="E7" s="46">
        <v>0</v>
      </c>
      <c r="F7" s="48">
        <v>1</v>
      </c>
      <c r="G7" s="48">
        <v>5</v>
      </c>
      <c r="H7" s="48">
        <v>0</v>
      </c>
      <c r="I7" s="48">
        <v>5</v>
      </c>
      <c r="J7" s="49">
        <v>4</v>
      </c>
      <c r="K7" s="49">
        <v>51</v>
      </c>
      <c r="L7" s="49">
        <v>4</v>
      </c>
      <c r="M7" s="33">
        <v>55</v>
      </c>
    </row>
    <row r="8" spans="1:13" s="22" customFormat="1" ht="15.6" x14ac:dyDescent="0.3">
      <c r="A8" s="12" t="s">
        <v>14</v>
      </c>
      <c r="B8" s="29">
        <v>0</v>
      </c>
      <c r="C8" s="29">
        <v>0</v>
      </c>
      <c r="D8" s="30">
        <v>0</v>
      </c>
      <c r="E8" s="45">
        <v>0</v>
      </c>
      <c r="F8" s="34"/>
      <c r="G8" s="34"/>
      <c r="H8" s="34"/>
      <c r="I8" s="34"/>
      <c r="J8" s="35"/>
      <c r="K8" s="35"/>
      <c r="L8" s="27"/>
      <c r="M8" s="36"/>
    </row>
    <row r="9" spans="1:13" s="22" customFormat="1" ht="15.6" x14ac:dyDescent="0.3">
      <c r="A9" s="12" t="s">
        <v>22</v>
      </c>
      <c r="B9" s="23">
        <v>0</v>
      </c>
      <c r="C9" s="23">
        <v>0</v>
      </c>
      <c r="D9" s="30">
        <v>0</v>
      </c>
      <c r="E9" s="45">
        <v>0</v>
      </c>
      <c r="F9" s="26">
        <v>4</v>
      </c>
      <c r="G9" s="26">
        <v>82</v>
      </c>
      <c r="H9" s="26">
        <v>23</v>
      </c>
      <c r="I9" s="26">
        <v>105</v>
      </c>
      <c r="J9" s="27">
        <v>7</v>
      </c>
      <c r="K9" s="27">
        <v>74</v>
      </c>
      <c r="L9" s="31">
        <v>20</v>
      </c>
      <c r="M9" s="36">
        <v>97</v>
      </c>
    </row>
    <row r="10" spans="1:13" s="22" customFormat="1" ht="15.6" x14ac:dyDescent="0.3">
      <c r="A10" s="12" t="s">
        <v>15</v>
      </c>
      <c r="B10" s="29"/>
      <c r="C10" s="29"/>
      <c r="D10" s="37"/>
      <c r="E10" s="45"/>
      <c r="F10" s="26"/>
      <c r="G10" s="26"/>
      <c r="H10" s="26"/>
      <c r="I10" s="26"/>
      <c r="J10" s="27"/>
      <c r="K10" s="27"/>
      <c r="L10" s="31"/>
      <c r="M10" s="36"/>
    </row>
    <row r="11" spans="1:13" s="22" customFormat="1" ht="15.6" x14ac:dyDescent="0.3">
      <c r="A11" s="12" t="s">
        <v>23</v>
      </c>
      <c r="B11" s="29"/>
      <c r="C11" s="29"/>
      <c r="D11" s="37"/>
      <c r="E11" s="45"/>
      <c r="F11" s="26"/>
      <c r="G11" s="26"/>
      <c r="H11" s="26"/>
      <c r="I11" s="26"/>
      <c r="J11" s="27"/>
      <c r="K11" s="27"/>
      <c r="L11" s="31"/>
      <c r="M11" s="36"/>
    </row>
    <row r="12" spans="1:13" s="22" customFormat="1" ht="15.6" x14ac:dyDescent="0.3">
      <c r="A12" s="12" t="s">
        <v>16</v>
      </c>
      <c r="B12" s="29"/>
      <c r="C12" s="29"/>
      <c r="D12" s="37"/>
      <c r="E12" s="45"/>
      <c r="F12" s="26"/>
      <c r="G12" s="26"/>
      <c r="H12" s="26"/>
      <c r="I12" s="26"/>
      <c r="J12" s="27"/>
      <c r="K12" s="27"/>
      <c r="L12" s="27"/>
      <c r="M12" s="28"/>
    </row>
    <row r="13" spans="1:13" s="22" customFormat="1" ht="15.6" x14ac:dyDescent="0.3">
      <c r="A13" s="12" t="s">
        <v>17</v>
      </c>
      <c r="B13" s="29">
        <v>0</v>
      </c>
      <c r="C13" s="29">
        <v>0</v>
      </c>
      <c r="D13" s="30">
        <v>0</v>
      </c>
      <c r="E13" s="46">
        <v>0</v>
      </c>
      <c r="F13" s="26">
        <v>1</v>
      </c>
      <c r="G13" s="26">
        <v>27</v>
      </c>
      <c r="H13" s="26">
        <v>3</v>
      </c>
      <c r="I13" s="26">
        <v>30</v>
      </c>
      <c r="J13" s="27">
        <v>1</v>
      </c>
      <c r="K13" s="27">
        <v>15</v>
      </c>
      <c r="L13" s="27">
        <v>2</v>
      </c>
      <c r="M13" s="28">
        <v>17</v>
      </c>
    </row>
    <row r="14" spans="1:13" s="15" customFormat="1" ht="17.399999999999999" x14ac:dyDescent="0.3">
      <c r="A14" s="12" t="s">
        <v>13</v>
      </c>
      <c r="B14" s="38">
        <v>0</v>
      </c>
      <c r="C14" s="38">
        <v>0</v>
      </c>
      <c r="D14" s="39">
        <v>0</v>
      </c>
      <c r="E14" s="47">
        <v>0</v>
      </c>
      <c r="F14" s="40">
        <v>7</v>
      </c>
      <c r="G14" s="40">
        <v>119</v>
      </c>
      <c r="H14" s="40">
        <v>26</v>
      </c>
      <c r="I14" s="41">
        <v>145</v>
      </c>
      <c r="J14" s="42">
        <v>13</v>
      </c>
      <c r="K14" s="42">
        <v>149</v>
      </c>
      <c r="L14" s="43">
        <v>27</v>
      </c>
      <c r="M14" s="44">
        <v>179</v>
      </c>
    </row>
  </sheetData>
  <mergeCells count="1">
    <mergeCell ref="A4:M4"/>
  </mergeCells>
  <printOptions horizontalCentered="1" verticalCentered="1"/>
  <pageMargins left="0.7" right="0.7" top="0.75" bottom="0.75" header="0.3" footer="0.3"/>
  <pageSetup paperSize="9" scale="83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BEC1-5486-41CD-BF73-37C2212A5365}">
  <sheetPr>
    <pageSetUpPr fitToPage="1"/>
  </sheetPr>
  <dimension ref="A4:E47"/>
  <sheetViews>
    <sheetView workbookViewId="0">
      <selection activeCell="B8" sqref="B8"/>
    </sheetView>
  </sheetViews>
  <sheetFormatPr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4" spans="1:3" ht="24" customHeight="1" x14ac:dyDescent="0.35">
      <c r="A4" s="246" t="s">
        <v>105</v>
      </c>
      <c r="B4" s="246"/>
      <c r="C4" s="246"/>
    </row>
    <row r="5" spans="1:3" ht="18" x14ac:dyDescent="0.35">
      <c r="B5" s="184"/>
    </row>
    <row r="6" spans="1:3" ht="15.6" x14ac:dyDescent="0.3">
      <c r="A6" s="247" t="s">
        <v>115</v>
      </c>
      <c r="B6" s="247"/>
      <c r="C6" s="247"/>
    </row>
    <row r="7" spans="1:3" ht="30" customHeight="1" x14ac:dyDescent="0.3">
      <c r="A7" s="4"/>
      <c r="B7" s="4"/>
      <c r="C7" s="187"/>
    </row>
    <row r="8" spans="1:3" ht="30" customHeight="1" x14ac:dyDescent="0.3">
      <c r="A8" s="187" t="s">
        <v>106</v>
      </c>
      <c r="B8" s="187" t="s">
        <v>107</v>
      </c>
      <c r="C8" s="3" t="s">
        <v>108</v>
      </c>
    </row>
    <row r="9" spans="1:3" ht="30" customHeight="1" x14ac:dyDescent="0.3">
      <c r="A9" s="188">
        <v>1</v>
      </c>
      <c r="B9" s="189" t="s">
        <v>109</v>
      </c>
      <c r="C9" s="190">
        <v>10</v>
      </c>
    </row>
    <row r="10" spans="1:3" ht="30" customHeight="1" x14ac:dyDescent="0.3">
      <c r="A10" s="188">
        <v>2</v>
      </c>
      <c r="B10" s="189" t="s">
        <v>110</v>
      </c>
      <c r="C10" s="188">
        <v>21</v>
      </c>
    </row>
    <row r="11" spans="1:3" ht="30" customHeight="1" x14ac:dyDescent="0.3">
      <c r="A11" s="188">
        <v>3</v>
      </c>
      <c r="B11" s="189" t="s">
        <v>111</v>
      </c>
      <c r="C11" s="188">
        <v>0</v>
      </c>
    </row>
    <row r="12" spans="1:3" ht="30" customHeight="1" x14ac:dyDescent="0.3">
      <c r="A12" s="188">
        <v>4</v>
      </c>
      <c r="B12" s="189" t="s">
        <v>112</v>
      </c>
      <c r="C12" s="188">
        <v>10</v>
      </c>
    </row>
    <row r="13" spans="1:3" ht="30" customHeight="1" x14ac:dyDescent="0.3">
      <c r="A13" s="188">
        <v>5</v>
      </c>
      <c r="B13" s="189" t="s">
        <v>113</v>
      </c>
      <c r="C13" s="188">
        <v>21</v>
      </c>
    </row>
    <row r="14" spans="1:3" ht="30" customHeight="1" x14ac:dyDescent="0.3">
      <c r="A14" s="188">
        <v>6</v>
      </c>
      <c r="B14" s="189" t="s">
        <v>114</v>
      </c>
      <c r="C14" s="188">
        <v>4</v>
      </c>
    </row>
    <row r="16" spans="1:3" x14ac:dyDescent="0.3">
      <c r="A16" s="130"/>
      <c r="B16" s="92"/>
    </row>
    <row r="17" spans="1:3" ht="18" x14ac:dyDescent="0.35">
      <c r="A17" s="184" t="s">
        <v>116</v>
      </c>
      <c r="B17" s="184"/>
      <c r="C17" s="185"/>
    </row>
    <row r="18" spans="1:3" ht="15.6" x14ac:dyDescent="0.3">
      <c r="A18" s="186" t="s">
        <v>115</v>
      </c>
      <c r="B18" s="186"/>
      <c r="C18" s="185"/>
    </row>
    <row r="21" spans="1:3" x14ac:dyDescent="0.3">
      <c r="C21" s="192"/>
    </row>
    <row r="22" spans="1:3" x14ac:dyDescent="0.3">
      <c r="A22" s="3" t="s">
        <v>106</v>
      </c>
      <c r="B22" s="191" t="s">
        <v>107</v>
      </c>
      <c r="C22" s="192" t="s">
        <v>108</v>
      </c>
    </row>
    <row r="23" spans="1:3" x14ac:dyDescent="0.3">
      <c r="A23" s="188">
        <v>1</v>
      </c>
      <c r="B23" s="193" t="s">
        <v>117</v>
      </c>
      <c r="C23" s="190">
        <v>4</v>
      </c>
    </row>
    <row r="24" spans="1:3" x14ac:dyDescent="0.3">
      <c r="A24" s="188">
        <v>2</v>
      </c>
      <c r="B24" s="193" t="s">
        <v>118</v>
      </c>
      <c r="C24" s="190">
        <v>4</v>
      </c>
    </row>
    <row r="25" spans="1:3" x14ac:dyDescent="0.3">
      <c r="A25" s="188">
        <v>3</v>
      </c>
      <c r="B25" s="193" t="s">
        <v>119</v>
      </c>
      <c r="C25" s="190">
        <v>4</v>
      </c>
    </row>
    <row r="26" spans="1:3" x14ac:dyDescent="0.3">
      <c r="A26" s="188">
        <v>4</v>
      </c>
      <c r="B26" s="193" t="s">
        <v>120</v>
      </c>
      <c r="C26" s="190">
        <v>4</v>
      </c>
    </row>
    <row r="27" spans="1:3" x14ac:dyDescent="0.3">
      <c r="A27" s="188">
        <v>5</v>
      </c>
      <c r="B27" s="193" t="s">
        <v>121</v>
      </c>
      <c r="C27" s="190">
        <v>0</v>
      </c>
    </row>
    <row r="28" spans="1:3" x14ac:dyDescent="0.3">
      <c r="A28" s="188">
        <v>6</v>
      </c>
      <c r="B28" s="193" t="s">
        <v>122</v>
      </c>
      <c r="C28" s="190">
        <v>3</v>
      </c>
    </row>
    <row r="29" spans="1:3" ht="28.8" x14ac:dyDescent="0.3">
      <c r="A29" s="188">
        <v>7</v>
      </c>
      <c r="B29" s="193" t="s">
        <v>123</v>
      </c>
      <c r="C29" s="194">
        <v>413</v>
      </c>
    </row>
    <row r="30" spans="1:3" x14ac:dyDescent="0.3">
      <c r="A30" s="188">
        <v>8</v>
      </c>
      <c r="B30" s="193" t="s">
        <v>124</v>
      </c>
      <c r="C30" s="190">
        <v>1</v>
      </c>
    </row>
    <row r="31" spans="1:3" x14ac:dyDescent="0.3">
      <c r="A31" s="203"/>
      <c r="B31" s="204"/>
      <c r="C31" s="205"/>
    </row>
    <row r="32" spans="1:3" ht="15.6" x14ac:dyDescent="0.3">
      <c r="A32" s="248" t="s">
        <v>138</v>
      </c>
      <c r="B32" s="248"/>
    </row>
    <row r="33" spans="1:5" x14ac:dyDescent="0.3">
      <c r="A33" s="202"/>
    </row>
    <row r="34" spans="1:5" ht="15.6" x14ac:dyDescent="0.3">
      <c r="A34" s="248" t="s">
        <v>139</v>
      </c>
      <c r="B34" s="248"/>
    </row>
    <row r="36" spans="1:5" ht="14.4" customHeight="1" x14ac:dyDescent="0.3">
      <c r="A36" s="202"/>
      <c r="C36" s="249" t="s">
        <v>125</v>
      </c>
      <c r="D36" s="250"/>
      <c r="E36" s="251"/>
    </row>
    <row r="37" spans="1:5" x14ac:dyDescent="0.3">
      <c r="A37" s="3" t="s">
        <v>106</v>
      </c>
      <c r="B37" s="3" t="s">
        <v>107</v>
      </c>
      <c r="C37" s="195" t="s">
        <v>126</v>
      </c>
      <c r="D37" s="195" t="s">
        <v>127</v>
      </c>
      <c r="E37" s="195" t="s">
        <v>36</v>
      </c>
    </row>
    <row r="38" spans="1:5" x14ac:dyDescent="0.3">
      <c r="A38" s="188">
        <v>1</v>
      </c>
      <c r="B38" s="189" t="s">
        <v>128</v>
      </c>
      <c r="C38" s="190">
        <v>3</v>
      </c>
      <c r="D38" s="190">
        <v>21</v>
      </c>
      <c r="E38" s="4">
        <f>SUM(C38:D38)</f>
        <v>24</v>
      </c>
    </row>
    <row r="39" spans="1:5" x14ac:dyDescent="0.3">
      <c r="A39" s="188">
        <v>2</v>
      </c>
      <c r="B39" s="189" t="s">
        <v>129</v>
      </c>
      <c r="C39" s="190">
        <v>3</v>
      </c>
      <c r="D39" s="190">
        <v>21</v>
      </c>
      <c r="E39" s="4">
        <f t="shared" ref="E39:E47" si="0">SUM(C39:D39)</f>
        <v>24</v>
      </c>
    </row>
    <row r="40" spans="1:5" ht="28.8" x14ac:dyDescent="0.3">
      <c r="A40" s="188">
        <v>3</v>
      </c>
      <c r="B40" s="189" t="s">
        <v>130</v>
      </c>
      <c r="C40" s="190">
        <v>3</v>
      </c>
      <c r="D40" s="190">
        <v>21</v>
      </c>
      <c r="E40" s="4">
        <f t="shared" si="0"/>
        <v>24</v>
      </c>
    </row>
    <row r="41" spans="1:5" ht="28.8" x14ac:dyDescent="0.3">
      <c r="A41" s="188">
        <v>4</v>
      </c>
      <c r="B41" s="189" t="s">
        <v>131</v>
      </c>
      <c r="C41" s="190">
        <v>0</v>
      </c>
      <c r="D41" s="190">
        <v>0</v>
      </c>
      <c r="E41" s="4">
        <f t="shared" si="0"/>
        <v>0</v>
      </c>
    </row>
    <row r="42" spans="1:5" x14ac:dyDescent="0.3">
      <c r="A42" s="188">
        <v>5</v>
      </c>
      <c r="B42" s="189" t="s">
        <v>132</v>
      </c>
      <c r="C42" s="190">
        <v>4</v>
      </c>
      <c r="D42" s="190">
        <v>59</v>
      </c>
      <c r="E42" s="4">
        <f t="shared" si="0"/>
        <v>63</v>
      </c>
    </row>
    <row r="43" spans="1:5" x14ac:dyDescent="0.3">
      <c r="A43" s="188">
        <v>6</v>
      </c>
      <c r="B43" s="189" t="s">
        <v>133</v>
      </c>
      <c r="C43" s="244">
        <v>1</v>
      </c>
      <c r="D43" s="245"/>
      <c r="E43" s="4">
        <f t="shared" si="0"/>
        <v>1</v>
      </c>
    </row>
    <row r="44" spans="1:5" x14ac:dyDescent="0.3">
      <c r="A44" s="188">
        <v>7</v>
      </c>
      <c r="B44" s="189" t="s">
        <v>134</v>
      </c>
      <c r="C44" s="196">
        <v>678.58</v>
      </c>
      <c r="D44" s="197">
        <v>1200.32</v>
      </c>
      <c r="E44" s="198">
        <f t="shared" si="0"/>
        <v>1878.9</v>
      </c>
    </row>
    <row r="45" spans="1:5" x14ac:dyDescent="0.3">
      <c r="A45" s="188">
        <v>8</v>
      </c>
      <c r="B45" s="189" t="s">
        <v>135</v>
      </c>
      <c r="C45" s="199">
        <v>195327.4</v>
      </c>
      <c r="D45" s="200">
        <v>436847.83</v>
      </c>
      <c r="E45" s="198">
        <f t="shared" si="0"/>
        <v>632175.23</v>
      </c>
    </row>
    <row r="46" spans="1:5" x14ac:dyDescent="0.3">
      <c r="A46" s="188">
        <v>9</v>
      </c>
      <c r="B46" s="189" t="s">
        <v>136</v>
      </c>
      <c r="C46" s="244">
        <v>9</v>
      </c>
      <c r="D46" s="245"/>
      <c r="E46" s="201">
        <f t="shared" si="0"/>
        <v>9</v>
      </c>
    </row>
    <row r="47" spans="1:5" x14ac:dyDescent="0.3">
      <c r="A47" s="206">
        <v>10</v>
      </c>
      <c r="B47" s="189" t="s">
        <v>137</v>
      </c>
      <c r="C47" s="244">
        <v>0</v>
      </c>
      <c r="D47" s="245"/>
      <c r="E47" s="201">
        <f t="shared" si="0"/>
        <v>0</v>
      </c>
    </row>
  </sheetData>
  <mergeCells count="8">
    <mergeCell ref="C47:D47"/>
    <mergeCell ref="A4:C4"/>
    <mergeCell ref="A6:C6"/>
    <mergeCell ref="A32:B32"/>
    <mergeCell ref="A34:B34"/>
    <mergeCell ref="C36:E36"/>
    <mergeCell ref="C43:D43"/>
    <mergeCell ref="C46:D46"/>
  </mergeCells>
  <printOptions horizontalCentered="1" verticalCentered="1"/>
  <pageMargins left="0" right="0" top="0.74803149606299202" bottom="0.74803149606299202" header="0.31496062992126" footer="0.31496062992126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1593-6A66-4AC6-B524-56ED7AE0A801}">
  <sheetPr>
    <pageSetUpPr fitToPage="1"/>
  </sheetPr>
  <dimension ref="A1:N19"/>
  <sheetViews>
    <sheetView topLeftCell="A15" zoomScale="70" zoomScaleNormal="70" workbookViewId="0">
      <selection activeCell="D23" sqref="D23"/>
    </sheetView>
  </sheetViews>
  <sheetFormatPr defaultColWidth="11.5546875" defaultRowHeight="18" x14ac:dyDescent="0.35"/>
  <cols>
    <col min="1" max="1" width="11.5546875" style="147"/>
    <col min="2" max="2" width="31.5546875" style="147" customWidth="1"/>
    <col min="3" max="3" width="36.44140625" style="147" customWidth="1"/>
    <col min="4" max="4" width="53.88671875" style="147" customWidth="1"/>
    <col min="5" max="5" width="50.109375" style="147" customWidth="1"/>
    <col min="6" max="7" width="8.6640625" style="147" customWidth="1"/>
    <col min="8" max="8" width="9.109375" style="147" customWidth="1"/>
    <col min="9" max="9" width="32.6640625" style="167" customWidth="1"/>
    <col min="10" max="16384" width="11.5546875" style="147"/>
  </cols>
  <sheetData>
    <row r="1" spans="1:14" ht="18.600000000000001" thickTop="1" x14ac:dyDescent="0.35">
      <c r="B1" s="148"/>
      <c r="C1" s="149"/>
      <c r="D1" s="149"/>
      <c r="E1" s="149"/>
      <c r="F1" s="149"/>
      <c r="G1" s="149"/>
      <c r="H1" s="149"/>
      <c r="I1" s="150"/>
    </row>
    <row r="2" spans="1:14" x14ac:dyDescent="0.35">
      <c r="B2" s="151"/>
      <c r="I2" s="152"/>
    </row>
    <row r="3" spans="1:14" s="153" customFormat="1" ht="26.4" customHeight="1" x14ac:dyDescent="0.3">
      <c r="B3" s="255"/>
      <c r="C3" s="256"/>
      <c r="D3" s="256"/>
      <c r="E3" s="256"/>
      <c r="F3" s="256"/>
      <c r="G3" s="256"/>
      <c r="H3" s="256"/>
      <c r="I3" s="257"/>
    </row>
    <row r="4" spans="1:14" s="153" customFormat="1" ht="22.95" customHeight="1" x14ac:dyDescent="0.3">
      <c r="B4" s="258" t="s">
        <v>71</v>
      </c>
      <c r="C4" s="259"/>
      <c r="D4" s="259"/>
      <c r="E4" s="259"/>
      <c r="F4" s="260"/>
      <c r="G4" s="260"/>
      <c r="H4" s="260"/>
      <c r="I4" s="261"/>
    </row>
    <row r="5" spans="1:14" s="153" customFormat="1" ht="22.95" customHeight="1" x14ac:dyDescent="0.3">
      <c r="B5" s="262"/>
      <c r="C5" s="263"/>
      <c r="D5" s="263"/>
      <c r="E5" s="263"/>
      <c r="F5" s="263"/>
      <c r="G5" s="263"/>
      <c r="H5" s="263"/>
      <c r="I5" s="264"/>
    </row>
    <row r="6" spans="1:14" s="153" customFormat="1" ht="24" customHeight="1" thickBot="1" x14ac:dyDescent="0.35">
      <c r="B6" s="265" t="s">
        <v>72</v>
      </c>
      <c r="C6" s="266"/>
      <c r="D6" s="266"/>
      <c r="E6" s="266"/>
      <c r="F6" s="267"/>
      <c r="G6" s="267"/>
      <c r="H6" s="267"/>
      <c r="I6" s="268"/>
    </row>
    <row r="7" spans="1:14" s="153" customFormat="1" ht="28.95" customHeight="1" thickTop="1" x14ac:dyDescent="0.3">
      <c r="B7" s="269" t="s">
        <v>73</v>
      </c>
      <c r="C7" s="270"/>
      <c r="D7" s="270"/>
      <c r="E7" s="270"/>
      <c r="F7" s="271"/>
      <c r="G7" s="271"/>
      <c r="H7" s="271"/>
      <c r="I7" s="272"/>
    </row>
    <row r="8" spans="1:14" ht="155.25" hidden="1" customHeight="1" thickBot="1" x14ac:dyDescent="0.4">
      <c r="B8" s="252"/>
      <c r="C8" s="253"/>
      <c r="D8" s="253"/>
      <c r="E8" s="253"/>
      <c r="F8" s="253"/>
      <c r="G8" s="253"/>
      <c r="H8" s="253"/>
      <c r="I8" s="254"/>
    </row>
    <row r="10" spans="1:14" ht="33" customHeight="1" x14ac:dyDescent="0.35">
      <c r="B10" s="154" t="s">
        <v>51</v>
      </c>
      <c r="C10" s="155" t="s">
        <v>74</v>
      </c>
      <c r="D10" s="155" t="s">
        <v>75</v>
      </c>
      <c r="E10" s="155" t="s">
        <v>76</v>
      </c>
      <c r="F10" s="156" t="s">
        <v>77</v>
      </c>
      <c r="G10" s="156" t="s">
        <v>2</v>
      </c>
      <c r="H10" s="156" t="s">
        <v>78</v>
      </c>
      <c r="I10" s="157" t="s">
        <v>79</v>
      </c>
    </row>
    <row r="11" spans="1:14" ht="132.75" customHeight="1" x14ac:dyDescent="0.35">
      <c r="B11" s="158" t="s">
        <v>80</v>
      </c>
      <c r="C11" s="158" t="s">
        <v>81</v>
      </c>
      <c r="D11" s="159" t="s">
        <v>82</v>
      </c>
      <c r="E11" s="159" t="s">
        <v>83</v>
      </c>
      <c r="F11" s="158">
        <v>35</v>
      </c>
      <c r="G11" s="158">
        <v>18</v>
      </c>
      <c r="H11" s="160">
        <f>+G11+F11</f>
        <v>53</v>
      </c>
      <c r="I11" s="158" t="s">
        <v>84</v>
      </c>
    </row>
    <row r="12" spans="1:14" s="165" customFormat="1" ht="104.25" customHeight="1" x14ac:dyDescent="0.3">
      <c r="A12" s="161"/>
      <c r="B12" s="162" t="s">
        <v>85</v>
      </c>
      <c r="C12" s="162" t="s">
        <v>86</v>
      </c>
      <c r="D12" s="163" t="s">
        <v>87</v>
      </c>
      <c r="E12" s="163" t="s">
        <v>88</v>
      </c>
      <c r="F12" s="162">
        <v>22</v>
      </c>
      <c r="G12" s="162">
        <v>5</v>
      </c>
      <c r="H12" s="164">
        <f>+G12+F12</f>
        <v>27</v>
      </c>
      <c r="I12" s="162" t="s">
        <v>89</v>
      </c>
      <c r="J12" s="161"/>
      <c r="K12" s="161"/>
      <c r="L12" s="161"/>
      <c r="M12" s="161"/>
      <c r="N12" s="161"/>
    </row>
    <row r="13" spans="1:14" x14ac:dyDescent="0.35">
      <c r="B13" s="154" t="s">
        <v>51</v>
      </c>
      <c r="C13" s="155" t="s">
        <v>74</v>
      </c>
      <c r="D13" s="155" t="s">
        <v>75</v>
      </c>
      <c r="E13" s="155" t="s">
        <v>76</v>
      </c>
      <c r="F13" s="156" t="s">
        <v>77</v>
      </c>
      <c r="G13" s="156" t="s">
        <v>2</v>
      </c>
      <c r="H13" s="156" t="s">
        <v>78</v>
      </c>
      <c r="I13" s="157" t="s">
        <v>79</v>
      </c>
    </row>
    <row r="14" spans="1:14" ht="174" customHeight="1" x14ac:dyDescent="0.35">
      <c r="B14" s="159" t="s">
        <v>90</v>
      </c>
      <c r="C14" s="158" t="s">
        <v>91</v>
      </c>
      <c r="D14" s="166" t="s">
        <v>92</v>
      </c>
      <c r="E14" s="159" t="s">
        <v>93</v>
      </c>
      <c r="F14" s="159">
        <v>18</v>
      </c>
      <c r="G14" s="159">
        <v>5</v>
      </c>
      <c r="H14" s="160">
        <f>+G14+F14</f>
        <v>23</v>
      </c>
      <c r="I14" s="158" t="s">
        <v>94</v>
      </c>
    </row>
    <row r="15" spans="1:14" x14ac:dyDescent="0.35">
      <c r="B15" s="154" t="s">
        <v>51</v>
      </c>
      <c r="C15" s="155" t="s">
        <v>74</v>
      </c>
      <c r="D15" s="155" t="s">
        <v>75</v>
      </c>
      <c r="E15" s="155" t="s">
        <v>76</v>
      </c>
      <c r="F15" s="156" t="s">
        <v>77</v>
      </c>
      <c r="G15" s="156" t="s">
        <v>2</v>
      </c>
      <c r="H15" s="156" t="s">
        <v>78</v>
      </c>
      <c r="I15" s="157" t="s">
        <v>79</v>
      </c>
    </row>
    <row r="16" spans="1:14" ht="127.5" customHeight="1" x14ac:dyDescent="0.35">
      <c r="B16" s="159" t="s">
        <v>95</v>
      </c>
      <c r="C16" s="158" t="s">
        <v>96</v>
      </c>
      <c r="D16" s="166" t="s">
        <v>97</v>
      </c>
      <c r="E16" s="158" t="s">
        <v>98</v>
      </c>
      <c r="F16" s="159">
        <v>2</v>
      </c>
      <c r="G16" s="159">
        <v>0</v>
      </c>
      <c r="H16" s="160">
        <f>+G16+F16</f>
        <v>2</v>
      </c>
      <c r="I16" s="158" t="s">
        <v>99</v>
      </c>
    </row>
    <row r="17" spans="2:9" x14ac:dyDescent="0.35">
      <c r="B17" s="154" t="s">
        <v>51</v>
      </c>
      <c r="C17" s="155" t="s">
        <v>74</v>
      </c>
      <c r="D17" s="155" t="s">
        <v>75</v>
      </c>
      <c r="E17" s="155" t="s">
        <v>76</v>
      </c>
      <c r="F17" s="156" t="s">
        <v>77</v>
      </c>
      <c r="G17" s="156" t="s">
        <v>2</v>
      </c>
      <c r="H17" s="156" t="s">
        <v>78</v>
      </c>
      <c r="I17" s="157" t="s">
        <v>79</v>
      </c>
    </row>
    <row r="18" spans="2:9" ht="128.25" customHeight="1" x14ac:dyDescent="0.35">
      <c r="B18" s="159" t="s">
        <v>100</v>
      </c>
      <c r="C18" s="158" t="s">
        <v>101</v>
      </c>
      <c r="D18" s="166" t="s">
        <v>102</v>
      </c>
      <c r="E18" s="159" t="s">
        <v>103</v>
      </c>
      <c r="F18" s="159">
        <v>10</v>
      </c>
      <c r="G18" s="159">
        <v>2</v>
      </c>
      <c r="H18" s="160">
        <f>+G18+F18</f>
        <v>12</v>
      </c>
      <c r="I18" s="158" t="s">
        <v>104</v>
      </c>
    </row>
    <row r="19" spans="2:9" x14ac:dyDescent="0.35">
      <c r="B19" s="154" t="s">
        <v>51</v>
      </c>
      <c r="C19" s="155" t="s">
        <v>74</v>
      </c>
      <c r="D19" s="155" t="s">
        <v>75</v>
      </c>
      <c r="E19" s="155" t="s">
        <v>76</v>
      </c>
      <c r="F19" s="156" t="s">
        <v>77</v>
      </c>
      <c r="G19" s="156" t="s">
        <v>2</v>
      </c>
      <c r="H19" s="156" t="s">
        <v>78</v>
      </c>
      <c r="I19" s="157" t="s">
        <v>79</v>
      </c>
    </row>
  </sheetData>
  <mergeCells count="6">
    <mergeCell ref="B8:I8"/>
    <mergeCell ref="B3:I3"/>
    <mergeCell ref="B4:I4"/>
    <mergeCell ref="B5:I5"/>
    <mergeCell ref="B6:I6"/>
    <mergeCell ref="B7:I7"/>
  </mergeCells>
  <printOptions horizontalCentered="1" verticalCentered="1"/>
  <pageMargins left="0.7" right="0.7" top="0.75" bottom="0.75" header="0.3" footer="0.3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CAPACITACION</vt:lpstr>
      <vt:lpstr>M&amp;C</vt:lpstr>
      <vt:lpstr>DES.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Roque Ernesto Zabala Alcantara</cp:lastModifiedBy>
  <cp:lastPrinted>2023-09-20T18:00:20Z</cp:lastPrinted>
  <dcterms:created xsi:type="dcterms:W3CDTF">2023-09-18T16:59:13Z</dcterms:created>
  <dcterms:modified xsi:type="dcterms:W3CDTF">2023-09-20T18:00:23Z</dcterms:modified>
</cp:coreProperties>
</file>