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bal\Downloads\"/>
    </mc:Choice>
  </mc:AlternateContent>
  <xr:revisionPtr revIDLastSave="0" documentId="13_ncr:1_{D186A751-3161-4139-9325-3CC1AD00DCB1}" xr6:coauthVersionLast="47" xr6:coauthVersionMax="47" xr10:uidLastSave="{00000000-0000-0000-0000-000000000000}"/>
  <bookViews>
    <workbookView xWindow="-108" yWindow="-108" windowWidth="23256" windowHeight="12456" xr2:uid="{68A0CEB0-1ABB-40E8-BF37-3B2646FD6F7E}"/>
  </bookViews>
  <sheets>
    <sheet name="PRODUCCIÓN" sheetId="1" r:id="rId1"/>
    <sheet name="MIP" sheetId="2" r:id="rId2"/>
    <sheet name="POSCOSECHA" sheetId="5" r:id="rId3"/>
    <sheet name="EXTENSIÓN" sheetId="3" r:id="rId4"/>
    <sheet name="CAPACITACION" sheetId="6" r:id="rId5"/>
    <sheet name="DCC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6" l="1"/>
  <c r="L52" i="6"/>
  <c r="K52" i="6"/>
  <c r="J52" i="6"/>
  <c r="E52" i="6"/>
  <c r="D52" i="6"/>
  <c r="C52" i="6"/>
  <c r="B52" i="6"/>
  <c r="I19" i="6" l="1"/>
  <c r="I52" i="6" s="1"/>
  <c r="H19" i="6"/>
  <c r="H52" i="6" s="1"/>
  <c r="G19" i="6"/>
  <c r="G52" i="6" s="1"/>
  <c r="F19" i="6"/>
  <c r="F52" i="6" s="1"/>
  <c r="H35" i="5"/>
  <c r="G35" i="5"/>
  <c r="I35" i="5" s="1"/>
  <c r="F35" i="5"/>
  <c r="E35" i="5"/>
  <c r="D35" i="5"/>
  <c r="H61" i="5" l="1"/>
  <c r="G61" i="5"/>
  <c r="F61" i="5"/>
  <c r="E61" i="5"/>
  <c r="D61" i="5"/>
  <c r="H48" i="5"/>
  <c r="G48" i="5"/>
  <c r="F48" i="5"/>
  <c r="F66" i="5" s="1"/>
  <c r="E48" i="5"/>
  <c r="E66" i="5" s="1"/>
  <c r="D48" i="5"/>
  <c r="D66" i="5" s="1"/>
  <c r="K22" i="5"/>
  <c r="K21" i="5"/>
  <c r="K20" i="5"/>
  <c r="K19" i="5"/>
  <c r="K18" i="5"/>
  <c r="K17" i="5"/>
  <c r="K16" i="5"/>
  <c r="K15" i="5"/>
  <c r="K14" i="5"/>
  <c r="K13" i="5"/>
  <c r="J23" i="5"/>
  <c r="H23" i="5"/>
  <c r="G23" i="5"/>
  <c r="F23" i="5"/>
  <c r="E23" i="5"/>
  <c r="D23" i="5"/>
  <c r="F52" i="4"/>
  <c r="F51" i="4"/>
  <c r="F50" i="4"/>
  <c r="F49" i="4"/>
  <c r="F48" i="4"/>
  <c r="F47" i="4"/>
  <c r="F39" i="4"/>
  <c r="F38" i="4"/>
  <c r="F37" i="4"/>
  <c r="F36" i="4"/>
  <c r="F35" i="4"/>
  <c r="F34" i="4"/>
  <c r="F33" i="4"/>
  <c r="F32" i="4"/>
  <c r="I61" i="5" l="1"/>
  <c r="I48" i="5"/>
  <c r="I66" i="5" s="1"/>
  <c r="G66" i="5"/>
  <c r="H66" i="5"/>
  <c r="K23" i="5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O48" i="3"/>
  <c r="AN48" i="3"/>
  <c r="AM48" i="3"/>
  <c r="AL48" i="3"/>
  <c r="AK48" i="3"/>
  <c r="AJ48" i="3"/>
  <c r="AI48" i="3"/>
  <c r="AH48" i="3"/>
  <c r="AH56" i="3" s="1"/>
  <c r="AG48" i="3"/>
  <c r="AG56" i="3" s="1"/>
  <c r="AF48" i="3"/>
  <c r="AF56" i="3" s="1"/>
  <c r="AE48" i="3"/>
  <c r="AD48" i="3"/>
  <c r="AC48" i="3"/>
  <c r="AB48" i="3"/>
  <c r="AA48" i="3"/>
  <c r="Z48" i="3"/>
  <c r="Y48" i="3"/>
  <c r="Y56" i="3" s="1"/>
  <c r="X48" i="3"/>
  <c r="W48" i="3"/>
  <c r="V48" i="3"/>
  <c r="V56" i="3" s="1"/>
  <c r="U48" i="3"/>
  <c r="U56" i="3" s="1"/>
  <c r="T48" i="3"/>
  <c r="T56" i="3" s="1"/>
  <c r="S48" i="3"/>
  <c r="R48" i="3"/>
  <c r="Q48" i="3"/>
  <c r="P48" i="3"/>
  <c r="O48" i="3"/>
  <c r="N48" i="3"/>
  <c r="M48" i="3"/>
  <c r="M56" i="3" s="1"/>
  <c r="L48" i="3"/>
  <c r="K48" i="3"/>
  <c r="J48" i="3"/>
  <c r="J56" i="3" s="1"/>
  <c r="I48" i="3"/>
  <c r="I56" i="3" s="1"/>
  <c r="H48" i="3"/>
  <c r="H56" i="3" s="1"/>
  <c r="G48" i="3"/>
  <c r="F48" i="3"/>
  <c r="E48" i="3"/>
  <c r="D48" i="3"/>
  <c r="D56" i="3" s="1"/>
  <c r="C48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P56" i="3" l="1"/>
  <c r="AI56" i="3"/>
  <c r="W56" i="3"/>
  <c r="K56" i="3"/>
  <c r="AK56" i="3"/>
  <c r="N56" i="3"/>
  <c r="AB56" i="3"/>
  <c r="E56" i="3"/>
  <c r="Q56" i="3"/>
  <c r="AC56" i="3"/>
  <c r="G56" i="3"/>
  <c r="S56" i="3"/>
  <c r="Z56" i="3"/>
  <c r="AN56" i="3"/>
  <c r="AE56" i="3"/>
  <c r="L56" i="3"/>
  <c r="X56" i="3"/>
  <c r="AJ56" i="3"/>
  <c r="AL56" i="3"/>
  <c r="C56" i="3"/>
  <c r="O56" i="3"/>
  <c r="AA56" i="3"/>
  <c r="AM56" i="3"/>
  <c r="AO56" i="3"/>
  <c r="F56" i="3"/>
  <c r="R56" i="3"/>
  <c r="AD56" i="3"/>
  <c r="H52" i="2"/>
  <c r="G52" i="2"/>
  <c r="F52" i="2"/>
  <c r="E52" i="2"/>
  <c r="D52" i="2"/>
  <c r="C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H36" i="2"/>
  <c r="G36" i="2"/>
  <c r="F36" i="2"/>
  <c r="E36" i="2"/>
  <c r="D36" i="2"/>
  <c r="C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J36" i="2" s="1"/>
  <c r="I28" i="2"/>
  <c r="K20" i="2"/>
  <c r="J20" i="2"/>
  <c r="I20" i="2"/>
  <c r="L20" i="2" s="1"/>
  <c r="H20" i="2"/>
  <c r="G20" i="2"/>
  <c r="F20" i="2"/>
  <c r="E20" i="2"/>
  <c r="D20" i="2"/>
  <c r="C20" i="2"/>
  <c r="N19" i="2"/>
  <c r="M19" i="2"/>
  <c r="L19" i="2"/>
  <c r="N18" i="2"/>
  <c r="M18" i="2"/>
  <c r="L18" i="2"/>
  <c r="N17" i="2"/>
  <c r="M17" i="2"/>
  <c r="L17" i="2"/>
  <c r="N16" i="2"/>
  <c r="M16" i="2"/>
  <c r="L16" i="2"/>
  <c r="N15" i="2"/>
  <c r="M15" i="2"/>
  <c r="L15" i="2"/>
  <c r="N14" i="2"/>
  <c r="M14" i="2"/>
  <c r="L14" i="2"/>
  <c r="N13" i="2"/>
  <c r="M13" i="2"/>
  <c r="L13" i="2"/>
  <c r="N12" i="2"/>
  <c r="M12" i="2"/>
  <c r="L12" i="2"/>
  <c r="I52" i="2" l="1"/>
  <c r="J52" i="2"/>
  <c r="I36" i="2"/>
  <c r="M20" i="2"/>
  <c r="N20" i="2"/>
  <c r="J31" i="1"/>
  <c r="I31" i="1"/>
  <c r="H31" i="1"/>
  <c r="G31" i="1"/>
  <c r="F31" i="1"/>
  <c r="E31" i="1"/>
  <c r="D31" i="1"/>
  <c r="C31" i="1"/>
  <c r="C22" i="1"/>
  <c r="D22" i="1"/>
  <c r="E22" i="1"/>
  <c r="F22" i="1"/>
  <c r="G22" i="1"/>
  <c r="H22" i="1"/>
  <c r="I22" i="1"/>
  <c r="J22" i="1"/>
  <c r="C18" i="1"/>
  <c r="D18" i="1"/>
  <c r="E18" i="1"/>
  <c r="F18" i="1"/>
  <c r="G18" i="1"/>
  <c r="H18" i="1"/>
  <c r="I18" i="1"/>
  <c r="J18" i="1"/>
  <c r="J69" i="1"/>
  <c r="I69" i="1"/>
  <c r="H69" i="1"/>
  <c r="G69" i="1"/>
  <c r="F69" i="1"/>
  <c r="E69" i="1"/>
  <c r="D69" i="1"/>
  <c r="C69" i="1"/>
  <c r="J50" i="1"/>
  <c r="I50" i="1"/>
  <c r="H50" i="1"/>
  <c r="G50" i="1"/>
  <c r="F50" i="1"/>
  <c r="E50" i="1"/>
  <c r="D50" i="1"/>
  <c r="C50" i="1"/>
  <c r="K22" i="1" l="1"/>
  <c r="K18" i="1"/>
  <c r="K31" i="1" s="1"/>
  <c r="K68" i="1"/>
  <c r="K67" i="1"/>
  <c r="K66" i="1"/>
  <c r="K65" i="1"/>
  <c r="K64" i="1"/>
  <c r="K63" i="1"/>
  <c r="K62" i="1"/>
  <c r="K61" i="1"/>
  <c r="K60" i="1"/>
  <c r="K59" i="1"/>
  <c r="K58" i="1"/>
  <c r="K57" i="1"/>
  <c r="K49" i="1"/>
  <c r="K48" i="1"/>
  <c r="K47" i="1"/>
  <c r="K46" i="1"/>
  <c r="K45" i="1"/>
  <c r="K44" i="1"/>
  <c r="K43" i="1"/>
  <c r="K42" i="1"/>
  <c r="K41" i="1"/>
  <c r="K40" i="1"/>
  <c r="K39" i="1"/>
  <c r="K38" i="1"/>
  <c r="K29" i="1"/>
  <c r="K28" i="1"/>
  <c r="K27" i="1"/>
  <c r="K25" i="1"/>
  <c r="K24" i="1"/>
  <c r="K23" i="1"/>
  <c r="K21" i="1"/>
  <c r="K20" i="1"/>
  <c r="K19" i="1"/>
  <c r="K17" i="1"/>
  <c r="K16" i="1"/>
  <c r="K15" i="1"/>
  <c r="K69" i="1" l="1"/>
  <c r="K50" i="1"/>
</calcChain>
</file>

<file path=xl/sharedStrings.xml><?xml version="1.0" encoding="utf-8"?>
<sst xmlns="http://schemas.openxmlformats.org/spreadsheetml/2006/main" count="586" uniqueCount="141">
  <si>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</si>
  <si>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</si>
  <si>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</si>
  <si>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</si>
  <si>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</si>
  <si>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</si>
  <si>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</si>
  <si>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</si>
  <si>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</si>
  <si>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</si>
  <si>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</si>
  <si>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</si>
  <si>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DICIEMBNRE</t>
  </si>
  <si>
    <t>NORTE</t>
  </si>
  <si>
    <t>NORCENTRAL</t>
  </si>
  <si>
    <t>NOROESTE</t>
  </si>
  <si>
    <t>NORDESTE</t>
  </si>
  <si>
    <t>CENTRAL</t>
  </si>
  <si>
    <t>SURESTE</t>
  </si>
  <si>
    <t>SUROESTE</t>
  </si>
  <si>
    <t>SUR</t>
  </si>
  <si>
    <t>TOTAL MENSUAL</t>
  </si>
  <si>
    <t>TOTAL REGIONAL</t>
  </si>
  <si>
    <t xml:space="preserve">REGIONALES </t>
  </si>
  <si>
    <t>SUBDIRECCION TECNICA</t>
  </si>
  <si>
    <t>DEPARTAMENTO DE PRODUCCION.</t>
  </si>
  <si>
    <t xml:space="preserve"> </t>
  </si>
  <si>
    <t>FOMENTO EN TAREAS</t>
  </si>
  <si>
    <t>RENOVACION EN TAREAS</t>
  </si>
  <si>
    <t xml:space="preserve"> PLANTAS SEMBRADAS</t>
  </si>
  <si>
    <t>ACUMULADO</t>
  </si>
  <si>
    <t>Sub-total Trimestre l</t>
  </si>
  <si>
    <t>Sub-total Trimestre ll</t>
  </si>
  <si>
    <t>Sub-total Trimestre lll</t>
  </si>
  <si>
    <t>Sub-total Trimestre lV</t>
  </si>
  <si>
    <t>RESUMEN  DE SIEMBRAS DE PLANTAS EN FOMENTO Y RENOVACIÓN DE CAFETALES TRIMESTRE</t>
  </si>
  <si>
    <t xml:space="preserve">Fincas y tareas intervenidas con la instalacion de trampas para control de broca. </t>
  </si>
  <si>
    <t>Trimeste abril-junio, 2023</t>
  </si>
  <si>
    <t>Abril</t>
  </si>
  <si>
    <t>Mayo</t>
  </si>
  <si>
    <t>Junio</t>
  </si>
  <si>
    <t>Acumulado en el trimestre</t>
  </si>
  <si>
    <t xml:space="preserve">Regionales </t>
  </si>
  <si>
    <t>Trampas Instaladas</t>
  </si>
  <si>
    <t>Fincas</t>
  </si>
  <si>
    <t>Tareas</t>
  </si>
  <si>
    <t>Norte</t>
  </si>
  <si>
    <t>Norcentral</t>
  </si>
  <si>
    <t>Noroeste</t>
  </si>
  <si>
    <t>Nordeste</t>
  </si>
  <si>
    <t>Central</t>
  </si>
  <si>
    <t>Sureste</t>
  </si>
  <si>
    <t>Suroeste</t>
  </si>
  <si>
    <t>Sur</t>
  </si>
  <si>
    <t>Total</t>
  </si>
  <si>
    <t>Fincas y tareas intervenidas con control de malezas.</t>
  </si>
  <si>
    <t>Trimestre abril/junio, 2023.</t>
  </si>
  <si>
    <t>Acumulado</t>
  </si>
  <si>
    <t xml:space="preserve">Fincas </t>
  </si>
  <si>
    <t>Aplicacion de productos para control de roya.</t>
  </si>
  <si>
    <t>RESUMEN MES DE ABRIL DE LAS ACTIVIDADES DE EXTENSIÓN</t>
  </si>
  <si>
    <t>REGIONALES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</si>
  <si>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</si>
  <si>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</si>
  <si>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</si>
  <si>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</si>
  <si>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</si>
  <si>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</si>
  <si>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</si>
  <si>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</si>
  <si>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</si>
  <si>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</si>
  <si>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</si>
  <si>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</si>
  <si>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TOTALES</t>
  </si>
  <si>
    <t>RESUMEN MES DE MAYO  2023 DE LAS ACTIVIDADES DE EXTENSIÓN</t>
  </si>
  <si>
    <t>RESUMEN MES DE JUNIO  2023 DE LAS ACTIVIDADES DE EXTENSIÓN</t>
  </si>
  <si>
    <t>RESUMEN TRIMESTRE II 2023, DE LAS ACTIVIDADES DE EXTENSIÓN</t>
  </si>
  <si>
    <t>DIVISION DE COMERCIAL Y CERTIFICACIÓN</t>
  </si>
  <si>
    <t>Actividades realizadas durante el Trimestre ll Año 2023</t>
  </si>
  <si>
    <t>ABRIL - JUNIO  2023</t>
  </si>
  <si>
    <t>No.</t>
  </si>
  <si>
    <t>DETALLE</t>
  </si>
  <si>
    <t>VERDE</t>
  </si>
  <si>
    <t>TOSTADO</t>
  </si>
  <si>
    <t>TOTAL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</si>
  <si>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</si>
  <si>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</si>
  <si>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</si>
  <si>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</si>
  <si>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</si>
  <si>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</si>
  <si>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</si>
  <si>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</si>
  <si>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</si>
  <si>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</si>
  <si>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LABORATORIO RAÚL H. MELO</t>
  </si>
  <si>
    <t>ACTIVIDADES REALIZADAS 2023</t>
  </si>
  <si>
    <t>ABR</t>
  </si>
  <si>
    <t>MAY</t>
  </si>
  <si>
    <t>JUN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</si>
  <si>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</si>
  <si>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</si>
  <si>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</si>
  <si>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</si>
  <si>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</si>
  <si>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</si>
  <si>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</si>
  <si>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</si>
  <si>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VERIFICACION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</si>
  <si>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</si>
  <si>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</si>
  <si>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</si>
  <si>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</si>
  <si>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</si>
  <si>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</si>
  <si>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DIRECCIÓN TÉCNICA</t>
  </si>
  <si>
    <t>DIVISIÓN COSECHA Y POSTCOSECHA DEL CAFÉ</t>
  </si>
  <si>
    <t>DIRECCIÓN REGIONAL</t>
  </si>
  <si>
    <t>TOTAL TAS. SEMBRADAS</t>
  </si>
  <si>
    <t>PV</t>
  </si>
  <si>
    <t>PN</t>
  </si>
  <si>
    <t>NORCENTAL</t>
  </si>
  <si>
    <r>
      <t xml:space="preserve">NORDESTE  </t>
    </r>
    <r>
      <rPr>
        <b/>
        <sz val="12"/>
        <color rgb="FFFF0000"/>
        <rFont val="Calibri"/>
        <family val="2"/>
        <scheme val="minor"/>
      </rPr>
      <t>ROBUSTA</t>
    </r>
  </si>
  <si>
    <r>
      <t>SURESTE</t>
    </r>
    <r>
      <rPr>
        <b/>
        <sz val="12"/>
        <color rgb="FFFF0000"/>
        <rFont val="Calibri"/>
        <family val="2"/>
        <scheme val="minor"/>
      </rPr>
      <t xml:space="preserve"> ROBUSTA</t>
    </r>
  </si>
  <si>
    <t>CUADRO RESUMEN DE: EQUIPOS, MAQUINARIAS E INFRAESTRUCTURAS,  PARA EL BENEFICCIADO DEL CAFÉ, INTERVENIDAS EN MAYO 2023</t>
  </si>
  <si>
    <t>DESPULPADORA</t>
  </si>
  <si>
    <t>MOLINO</t>
  </si>
  <si>
    <t xml:space="preserve">OTROS </t>
  </si>
  <si>
    <t xml:space="preserve">CENTRAL </t>
  </si>
  <si>
    <t>TOTAL TRIMESTRE II</t>
  </si>
  <si>
    <t>CUADRO RESUMEN DE: EQUIPOS, MAQUINARIAS E INFRAESTRUCTURAS,  PARA EL BENEFICCIADO DEL CAFÉ, INTERVENIDAS EN JUNIO 2023</t>
  </si>
  <si>
    <t>CUADRO RESUMEN DE: EQUIPOS, MAQUINARIAS E INFRAESTRUCTURAS,  PARA EL BENEFICCIADO DEL CAFÉ, INTERVENIDAS EN ABRIL 2023</t>
  </si>
  <si>
    <t>CUADRO RESUMEN DE: EQUIPOS, MAQUINARIAS E INFRAESTRUCTURAS,  PARA EL BENEFICCIADO DEL CAFÉ, INTERVENIDAS EN EL TRIMESTRE II DE 2023</t>
  </si>
  <si>
    <t>PRODUCCIÓN  COSECHA  2022-2023 EN EL TRIMESTRE II DE 2023</t>
  </si>
  <si>
    <t>CURSOS</t>
  </si>
  <si>
    <t>TALLERES</t>
  </si>
  <si>
    <t>CHARLAS</t>
  </si>
  <si>
    <t>ACTIVIDAD</t>
  </si>
  <si>
    <t>Beneficiarios</t>
  </si>
  <si>
    <t xml:space="preserve"> RESUMEN ACTIVIDADES DE CAPACITACIÓN EJECUTADAS EN EL TRIMESTRE II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</si>
</sst>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charset val="1"/>
    </font>
    <font>
      <sz val="14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1"/>
      <color rgb="FF000000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4472C4"/>
      <name val="Calibri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AACD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0C8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8" fillId="0" borderId="0"/>
    <xf numFmtId="43" fontId="6" fillId="0" borderId="0" applyFont="0" applyFill="0" applyBorder="0" applyAlignment="0" applyProtection="0"/>
  </cellStyleXfs>
  <cellXfs count="38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0" xfId="0" applyFont="1"/>
    <xf numFmtId="0" fontId="4" fillId="0" borderId="4" xfId="0" applyFont="1" applyBorder="1" applyAlignment="1">
      <alignment vertical="center"/>
    </xf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1" fillId="0" borderId="9" xfId="0" applyFont="1" applyBorder="1"/>
    <xf numFmtId="0" fontId="0" fillId="0" borderId="11" xfId="0" applyBorder="1"/>
    <xf numFmtId="0" fontId="0" fillId="0" borderId="12" xfId="0" applyBorder="1"/>
    <xf numFmtId="0" fontId="1" fillId="0" borderId="10" xfId="0" applyFont="1" applyBorder="1"/>
    <xf numFmtId="0" fontId="0" fillId="5" borderId="11" xfId="0" applyFill="1" applyBorder="1"/>
    <xf numFmtId="0" fontId="1" fillId="5" borderId="10" xfId="0" applyFont="1" applyFill="1" applyBorder="1"/>
    <xf numFmtId="164" fontId="1" fillId="0" borderId="10" xfId="1" applyNumberFormat="1" applyFont="1" applyBorder="1"/>
    <xf numFmtId="43" fontId="1" fillId="0" borderId="6" xfId="1" applyFont="1" applyBorder="1"/>
    <xf numFmtId="0" fontId="4" fillId="0" borderId="3" xfId="0" applyFont="1" applyBorder="1" applyAlignment="1">
      <alignment vertical="center"/>
    </xf>
    <xf numFmtId="0" fontId="1" fillId="0" borderId="0" xfId="0" applyFont="1"/>
    <xf numFmtId="164" fontId="0" fillId="0" borderId="11" xfId="1" applyNumberFormat="1" applyFont="1" applyBorder="1"/>
    <xf numFmtId="164" fontId="0" fillId="5" borderId="11" xfId="1" applyNumberFormat="1" applyFont="1" applyFill="1" applyBorder="1"/>
    <xf numFmtId="164" fontId="1" fillId="0" borderId="11" xfId="1" applyNumberFormat="1" applyFont="1" applyBorder="1"/>
    <xf numFmtId="164" fontId="1" fillId="5" borderId="11" xfId="1" applyNumberFormat="1" applyFont="1" applyFill="1" applyBorder="1"/>
    <xf numFmtId="164" fontId="0" fillId="0" borderId="0" xfId="1" applyNumberFormat="1" applyFont="1" applyBorder="1"/>
    <xf numFmtId="164" fontId="0" fillId="5" borderId="0" xfId="1" applyNumberFormat="1" applyFont="1" applyFill="1" applyBorder="1"/>
    <xf numFmtId="0" fontId="8" fillId="0" borderId="0" xfId="2" applyFont="1" applyAlignment="1">
      <alignment horizontal="center"/>
    </xf>
    <xf numFmtId="0" fontId="7" fillId="0" borderId="0" xfId="2"/>
    <xf numFmtId="0" fontId="9" fillId="0" borderId="4" xfId="2" applyFont="1" applyBorder="1"/>
    <xf numFmtId="0" fontId="10" fillId="0" borderId="13" xfId="2" applyFont="1" applyBorder="1"/>
    <xf numFmtId="0" fontId="10" fillId="0" borderId="14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0" fontId="7" fillId="0" borderId="0" xfId="2" applyAlignment="1">
      <alignment horizontal="center"/>
    </xf>
    <xf numFmtId="0" fontId="3" fillId="0" borderId="4" xfId="2" applyFont="1" applyBorder="1"/>
    <xf numFmtId="1" fontId="7" fillId="0" borderId="0" xfId="2" applyNumberFormat="1"/>
    <xf numFmtId="1" fontId="13" fillId="0" borderId="0" xfId="2" applyNumberFormat="1" applyFont="1"/>
    <xf numFmtId="0" fontId="3" fillId="0" borderId="3" xfId="2" applyFont="1" applyBorder="1"/>
    <xf numFmtId="0" fontId="9" fillId="6" borderId="2" xfId="2" applyFont="1" applyFill="1" applyBorder="1"/>
    <xf numFmtId="0" fontId="3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right"/>
    </xf>
    <xf numFmtId="0" fontId="15" fillId="0" borderId="0" xfId="2" applyFont="1" applyAlignment="1">
      <alignment horizontal="center" vertical="center" wrapText="1"/>
    </xf>
    <xf numFmtId="0" fontId="14" fillId="0" borderId="0" xfId="2" applyFont="1"/>
    <xf numFmtId="0" fontId="1" fillId="0" borderId="0" xfId="2" applyFont="1"/>
    <xf numFmtId="0" fontId="9" fillId="0" borderId="22" xfId="2" applyFont="1" applyBorder="1"/>
    <xf numFmtId="0" fontId="1" fillId="0" borderId="23" xfId="2" applyFont="1" applyBorder="1"/>
    <xf numFmtId="0" fontId="1" fillId="0" borderId="24" xfId="2" applyFont="1" applyBorder="1"/>
    <xf numFmtId="0" fontId="1" fillId="0" borderId="13" xfId="2" applyFont="1" applyBorder="1"/>
    <xf numFmtId="0" fontId="1" fillId="0" borderId="15" xfId="2" applyFont="1" applyBorder="1"/>
    <xf numFmtId="0" fontId="3" fillId="0" borderId="25" xfId="2" applyFont="1" applyBorder="1"/>
    <xf numFmtId="0" fontId="10" fillId="0" borderId="0" xfId="2" applyFont="1" applyAlignment="1">
      <alignment horizontal="center"/>
    </xf>
    <xf numFmtId="0" fontId="3" fillId="0" borderId="27" xfId="2" applyFont="1" applyBorder="1"/>
    <xf numFmtId="0" fontId="1" fillId="0" borderId="22" xfId="2" applyFont="1" applyBorder="1"/>
    <xf numFmtId="0" fontId="1" fillId="0" borderId="16" xfId="2" applyFont="1" applyBorder="1"/>
    <xf numFmtId="0" fontId="1" fillId="0" borderId="17" xfId="2" applyFont="1" applyBorder="1"/>
    <xf numFmtId="0" fontId="7" fillId="0" borderId="25" xfId="2" applyBorder="1"/>
    <xf numFmtId="0" fontId="7" fillId="6" borderId="27" xfId="2" applyFill="1" applyBorder="1"/>
    <xf numFmtId="0" fontId="1" fillId="0" borderId="0" xfId="2" applyFont="1" applyAlignment="1">
      <alignment horizontal="center"/>
    </xf>
    <xf numFmtId="9" fontId="0" fillId="0" borderId="0" xfId="3" applyFont="1"/>
    <xf numFmtId="0" fontId="11" fillId="0" borderId="11" xfId="0" applyFont="1" applyBorder="1"/>
    <xf numFmtId="0" fontId="17" fillId="8" borderId="11" xfId="0" applyFont="1" applyFill="1" applyBorder="1"/>
    <xf numFmtId="0" fontId="10" fillId="0" borderId="11" xfId="0" applyFont="1" applyBorder="1" applyAlignment="1">
      <alignment horizontal="center" vertical="center" wrapText="1"/>
    </xf>
    <xf numFmtId="0" fontId="9" fillId="9" borderId="11" xfId="4" applyFont="1" applyFill="1" applyBorder="1" applyAlignment="1">
      <alignment horizontal="center" vertical="center"/>
    </xf>
    <xf numFmtId="0" fontId="9" fillId="10" borderId="11" xfId="4" applyFont="1" applyFill="1" applyBorder="1" applyAlignment="1">
      <alignment horizontal="center" vertical="center"/>
    </xf>
    <xf numFmtId="0" fontId="9" fillId="11" borderId="11" xfId="4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9" fillId="11" borderId="11" xfId="4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0" xfId="0" applyFont="1"/>
    <xf numFmtId="0" fontId="19" fillId="12" borderId="11" xfId="4" applyFont="1" applyFill="1" applyBorder="1" applyAlignment="1">
      <alignment horizontal="left"/>
    </xf>
    <xf numFmtId="164" fontId="20" fillId="0" borderId="11" xfId="5" applyNumberFormat="1" applyFont="1" applyFill="1" applyBorder="1" applyAlignment="1">
      <alignment horizontal="right"/>
    </xf>
    <xf numFmtId="0" fontId="19" fillId="0" borderId="11" xfId="4" applyFont="1" applyBorder="1" applyAlignment="1">
      <alignment horizontal="left"/>
    </xf>
    <xf numFmtId="0" fontId="4" fillId="0" borderId="11" xfId="0" applyFont="1" applyBorder="1"/>
    <xf numFmtId="164" fontId="4" fillId="0" borderId="11" xfId="5" applyNumberFormat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justify" vertical="center" wrapText="1"/>
    </xf>
    <xf numFmtId="4" fontId="0" fillId="0" borderId="11" xfId="0" applyNumberFormat="1" applyBorder="1"/>
    <xf numFmtId="0" fontId="0" fillId="0" borderId="26" xfId="0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10" fillId="0" borderId="18" xfId="1" applyNumberFormat="1" applyFont="1" applyBorder="1" applyAlignment="1">
      <alignment horizontal="center"/>
    </xf>
    <xf numFmtId="164" fontId="12" fillId="0" borderId="11" xfId="1" applyNumberFormat="1" applyFont="1" applyBorder="1" applyAlignment="1">
      <alignment horizontal="center"/>
    </xf>
    <xf numFmtId="164" fontId="12" fillId="0" borderId="17" xfId="1" applyNumberFormat="1" applyFont="1" applyBorder="1" applyAlignment="1">
      <alignment horizontal="center"/>
    </xf>
    <xf numFmtId="164" fontId="10" fillId="6" borderId="18" xfId="1" applyNumberFormat="1" applyFont="1" applyFill="1" applyBorder="1" applyAlignment="1">
      <alignment horizontal="center"/>
    </xf>
    <xf numFmtId="164" fontId="10" fillId="6" borderId="19" xfId="1" applyNumberFormat="1" applyFont="1" applyFill="1" applyBorder="1" applyAlignment="1">
      <alignment horizontal="center"/>
    </xf>
    <xf numFmtId="164" fontId="10" fillId="6" borderId="20" xfId="1" applyNumberFormat="1" applyFont="1" applyFill="1" applyBorder="1" applyAlignment="1">
      <alignment horizontal="center"/>
    </xf>
    <xf numFmtId="164" fontId="11" fillId="0" borderId="16" xfId="1" applyNumberFormat="1" applyFont="1" applyBorder="1" applyAlignment="1">
      <alignment horizontal="center"/>
    </xf>
    <xf numFmtId="164" fontId="11" fillId="0" borderId="11" xfId="1" applyNumberFormat="1" applyFont="1" applyBorder="1" applyAlignment="1">
      <alignment horizontal="center"/>
    </xf>
    <xf numFmtId="164" fontId="11" fillId="0" borderId="17" xfId="1" applyNumberFormat="1" applyFont="1" applyBorder="1" applyAlignment="1">
      <alignment horizontal="center"/>
    </xf>
    <xf numFmtId="164" fontId="10" fillId="6" borderId="21" xfId="1" applyNumberFormat="1" applyFont="1" applyFill="1" applyBorder="1" applyAlignment="1">
      <alignment horizontal="center"/>
    </xf>
    <xf numFmtId="164" fontId="6" fillId="0" borderId="26" xfId="1" applyNumberFormat="1" applyFont="1" applyBorder="1" applyAlignment="1">
      <alignment horizontal="center"/>
    </xf>
    <xf numFmtId="164" fontId="6" fillId="0" borderId="4" xfId="1" applyNumberFormat="1" applyFont="1" applyBorder="1"/>
    <xf numFmtId="164" fontId="7" fillId="0" borderId="16" xfId="1" applyNumberFormat="1" applyFont="1" applyBorder="1" applyAlignment="1">
      <alignment horizontal="center"/>
    </xf>
    <xf numFmtId="164" fontId="7" fillId="0" borderId="17" xfId="1" applyNumberFormat="1" applyFont="1" applyBorder="1"/>
    <xf numFmtId="164" fontId="7" fillId="0" borderId="26" xfId="1" applyNumberFormat="1" applyFont="1" applyBorder="1" applyAlignment="1">
      <alignment horizontal="center"/>
    </xf>
    <xf numFmtId="164" fontId="7" fillId="0" borderId="17" xfId="1" applyNumberFormat="1" applyFont="1" applyBorder="1" applyAlignment="1">
      <alignment horizontal="center"/>
    </xf>
    <xf numFmtId="164" fontId="6" fillId="0" borderId="16" xfId="1" applyNumberFormat="1" applyFont="1" applyBorder="1" applyAlignment="1">
      <alignment horizontal="center"/>
    </xf>
    <xf numFmtId="164" fontId="6" fillId="0" borderId="17" xfId="1" applyNumberFormat="1" applyFont="1" applyBorder="1"/>
    <xf numFmtId="164" fontId="6" fillId="0" borderId="17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11" xfId="1" applyNumberFormat="1" applyFont="1" applyBorder="1"/>
    <xf numFmtId="164" fontId="1" fillId="6" borderId="18" xfId="1" applyNumberFormat="1" applyFont="1" applyFill="1" applyBorder="1" applyAlignment="1">
      <alignment horizontal="center"/>
    </xf>
    <xf numFmtId="164" fontId="1" fillId="6" borderId="18" xfId="1" applyNumberFormat="1" applyFont="1" applyFill="1" applyBorder="1"/>
    <xf numFmtId="164" fontId="1" fillId="6" borderId="28" xfId="1" applyNumberFormat="1" applyFont="1" applyFill="1" applyBorder="1" applyAlignment="1">
      <alignment horizontal="center"/>
    </xf>
    <xf numFmtId="164" fontId="1" fillId="6" borderId="28" xfId="1" applyNumberFormat="1" applyFont="1" applyFill="1" applyBorder="1"/>
    <xf numFmtId="164" fontId="1" fillId="0" borderId="16" xfId="1" applyNumberFormat="1" applyFont="1" applyBorder="1" applyAlignment="1">
      <alignment horizontal="center"/>
    </xf>
    <xf numFmtId="164" fontId="1" fillId="0" borderId="17" xfId="1" applyNumberFormat="1" applyFont="1" applyBorder="1" applyAlignment="1">
      <alignment horizontal="center"/>
    </xf>
    <xf numFmtId="164" fontId="7" fillId="6" borderId="18" xfId="1" applyNumberFormat="1" applyFont="1" applyFill="1" applyBorder="1" applyAlignment="1">
      <alignment horizontal="center"/>
    </xf>
    <xf numFmtId="164" fontId="7" fillId="6" borderId="32" xfId="1" applyNumberFormat="1" applyFont="1" applyFill="1" applyBorder="1" applyAlignment="1">
      <alignment horizontal="center"/>
    </xf>
    <xf numFmtId="164" fontId="1" fillId="6" borderId="32" xfId="1" applyNumberFormat="1" applyFont="1" applyFill="1" applyBorder="1" applyAlignment="1">
      <alignment horizontal="center"/>
    </xf>
    <xf numFmtId="0" fontId="0" fillId="0" borderId="11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3" fontId="8" fillId="0" borderId="0" xfId="0" applyNumberFormat="1" applyFont="1"/>
    <xf numFmtId="2" fontId="8" fillId="0" borderId="0" xfId="0" applyNumberFormat="1" applyFont="1"/>
    <xf numFmtId="4" fontId="8" fillId="0" borderId="0" xfId="0" applyNumberFormat="1" applyFont="1"/>
    <xf numFmtId="4" fontId="0" fillId="0" borderId="0" xfId="0" applyNumberFormat="1"/>
    <xf numFmtId="0" fontId="24" fillId="18" borderId="6" xfId="0" applyFont="1" applyFill="1" applyBorder="1" applyAlignment="1">
      <alignment horizontal="center"/>
    </xf>
    <xf numFmtId="0" fontId="25" fillId="18" borderId="33" xfId="0" applyFont="1" applyFill="1" applyBorder="1" applyAlignment="1">
      <alignment horizontal="center" vertical="center"/>
    </xf>
    <xf numFmtId="0" fontId="25" fillId="18" borderId="6" xfId="0" applyFont="1" applyFill="1" applyBorder="1" applyAlignment="1">
      <alignment horizontal="center" vertical="center" wrapText="1"/>
    </xf>
    <xf numFmtId="0" fontId="25" fillId="18" borderId="0" xfId="0" applyFont="1" applyFill="1" applyAlignment="1">
      <alignment horizontal="center" vertical="center" wrapText="1"/>
    </xf>
    <xf numFmtId="0" fontId="25" fillId="19" borderId="6" xfId="0" applyFont="1" applyFill="1" applyBorder="1" applyAlignment="1">
      <alignment horizontal="center" vertical="center"/>
    </xf>
    <xf numFmtId="0" fontId="25" fillId="20" borderId="6" xfId="0" applyFont="1" applyFill="1" applyBorder="1" applyAlignment="1">
      <alignment horizontal="center" vertical="center"/>
    </xf>
    <xf numFmtId="0" fontId="25" fillId="18" borderId="9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/>
    </xf>
    <xf numFmtId="0" fontId="24" fillId="12" borderId="25" xfId="0" applyFont="1" applyFill="1" applyBorder="1" applyAlignment="1">
      <alignment horizontal="center"/>
    </xf>
    <xf numFmtId="0" fontId="24" fillId="12" borderId="25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/>
    </xf>
    <xf numFmtId="0" fontId="24" fillId="12" borderId="37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wrapText="1"/>
    </xf>
    <xf numFmtId="43" fontId="23" fillId="0" borderId="11" xfId="1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right" vertical="center"/>
    </xf>
    <xf numFmtId="3" fontId="23" fillId="16" borderId="11" xfId="0" applyNumberFormat="1" applyFont="1" applyFill="1" applyBorder="1" applyAlignment="1">
      <alignment horizontal="right" vertical="center"/>
    </xf>
    <xf numFmtId="43" fontId="23" fillId="0" borderId="11" xfId="1" applyFont="1" applyBorder="1"/>
    <xf numFmtId="43" fontId="8" fillId="0" borderId="11" xfId="1" applyFont="1" applyBorder="1"/>
    <xf numFmtId="43" fontId="23" fillId="0" borderId="11" xfId="1" applyFont="1" applyBorder="1" applyAlignment="1">
      <alignment vertical="center"/>
    </xf>
    <xf numFmtId="43" fontId="8" fillId="17" borderId="11" xfId="1" applyFont="1" applyFill="1" applyBorder="1"/>
    <xf numFmtId="43" fontId="8" fillId="22" borderId="11" xfId="1" applyFont="1" applyFill="1" applyBorder="1"/>
    <xf numFmtId="43" fontId="8" fillId="22" borderId="11" xfId="1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/>
    </xf>
    <xf numFmtId="0" fontId="29" fillId="8" borderId="33" xfId="0" applyFont="1" applyFill="1" applyBorder="1" applyAlignment="1">
      <alignment horizontal="center" vertical="center"/>
    </xf>
    <xf numFmtId="0" fontId="29" fillId="8" borderId="6" xfId="0" applyFont="1" applyFill="1" applyBorder="1" applyAlignment="1">
      <alignment horizontal="center" vertical="center" wrapText="1"/>
    </xf>
    <xf numFmtId="0" fontId="29" fillId="8" borderId="0" xfId="0" applyFont="1" applyFill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/>
    </xf>
    <xf numFmtId="0" fontId="29" fillId="23" borderId="6" xfId="0" applyFont="1" applyFill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 wrapText="1"/>
    </xf>
    <xf numFmtId="0" fontId="29" fillId="0" borderId="3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34" xfId="0" applyFont="1" applyBorder="1" applyAlignment="1">
      <alignment horizontal="left"/>
    </xf>
    <xf numFmtId="0" fontId="29" fillId="0" borderId="38" xfId="0" applyFont="1" applyBorder="1" applyAlignment="1">
      <alignment horizontal="left"/>
    </xf>
    <xf numFmtId="164" fontId="26" fillId="24" borderId="6" xfId="1" applyNumberFormat="1" applyFont="1" applyFill="1" applyBorder="1" applyAlignment="1">
      <alignment horizontal="center" vertical="center"/>
    </xf>
    <xf numFmtId="164" fontId="26" fillId="24" borderId="7" xfId="1" applyNumberFormat="1" applyFont="1" applyFill="1" applyBorder="1" applyAlignment="1">
      <alignment horizontal="center"/>
    </xf>
    <xf numFmtId="164" fontId="26" fillId="24" borderId="6" xfId="1" applyNumberFormat="1" applyFont="1" applyFill="1" applyBorder="1" applyAlignment="1">
      <alignment horizontal="center"/>
    </xf>
    <xf numFmtId="164" fontId="4" fillId="0" borderId="22" xfId="1" applyNumberFormat="1" applyFont="1" applyFill="1" applyBorder="1" applyAlignment="1">
      <alignment horizontal="center"/>
    </xf>
    <xf numFmtId="164" fontId="4" fillId="0" borderId="33" xfId="1" applyNumberFormat="1" applyFont="1" applyFill="1" applyBorder="1" applyAlignment="1">
      <alignment horizontal="center"/>
    </xf>
    <xf numFmtId="164" fontId="4" fillId="0" borderId="30" xfId="1" applyNumberFormat="1" applyFont="1" applyFill="1" applyBorder="1" applyAlignment="1">
      <alignment horizontal="center"/>
    </xf>
    <xf numFmtId="164" fontId="4" fillId="0" borderId="22" xfId="1" applyNumberFormat="1" applyFont="1" applyFill="1" applyBorder="1" applyAlignment="1">
      <alignment horizontal="center" vertical="center"/>
    </xf>
    <xf numFmtId="164" fontId="4" fillId="0" borderId="34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34" xfId="1" applyNumberFormat="1" applyFont="1" applyFill="1" applyBorder="1" applyAlignment="1">
      <alignment horizontal="center" vertical="center"/>
    </xf>
    <xf numFmtId="164" fontId="4" fillId="0" borderId="37" xfId="1" applyNumberFormat="1" applyFont="1" applyFill="1" applyBorder="1" applyAlignment="1">
      <alignment horizontal="center"/>
    </xf>
    <xf numFmtId="164" fontId="4" fillId="0" borderId="38" xfId="1" applyNumberFormat="1" applyFont="1" applyFill="1" applyBorder="1" applyAlignment="1">
      <alignment horizontal="center"/>
    </xf>
    <xf numFmtId="164" fontId="4" fillId="0" borderId="39" xfId="1" applyNumberFormat="1" applyFont="1" applyFill="1" applyBorder="1" applyAlignment="1">
      <alignment horizontal="center"/>
    </xf>
    <xf numFmtId="164" fontId="19" fillId="0" borderId="40" xfId="1" applyNumberFormat="1" applyFont="1" applyFill="1" applyBorder="1"/>
    <xf numFmtId="164" fontId="4" fillId="0" borderId="0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9" xfId="1" applyNumberFormat="1" applyFont="1" applyFill="1" applyBorder="1" applyAlignment="1">
      <alignment horizontal="center" vertical="center"/>
    </xf>
    <xf numFmtId="164" fontId="30" fillId="24" borderId="6" xfId="1" applyNumberFormat="1" applyFont="1" applyFill="1" applyBorder="1" applyAlignment="1">
      <alignment horizontal="center"/>
    </xf>
    <xf numFmtId="164" fontId="4" fillId="24" borderId="6" xfId="1" applyNumberFormat="1" applyFont="1" applyFill="1" applyBorder="1" applyAlignment="1">
      <alignment horizontal="center" vertical="center"/>
    </xf>
    <xf numFmtId="0" fontId="31" fillId="0" borderId="0" xfId="0" applyFont="1"/>
    <xf numFmtId="0" fontId="30" fillId="0" borderId="22" xfId="0" applyFont="1" applyBorder="1" applyAlignment="1">
      <alignment horizontal="right"/>
    </xf>
    <xf numFmtId="0" fontId="30" fillId="0" borderId="33" xfId="0" applyFont="1" applyBorder="1" applyAlignment="1">
      <alignment horizontal="right"/>
    </xf>
    <xf numFmtId="0" fontId="30" fillId="0" borderId="30" xfId="0" applyFont="1" applyBorder="1" applyAlignment="1">
      <alignment horizontal="right"/>
    </xf>
    <xf numFmtId="0" fontId="30" fillId="0" borderId="22" xfId="0" applyFont="1" applyBorder="1" applyAlignment="1">
      <alignment horizontal="right" vertical="center"/>
    </xf>
    <xf numFmtId="0" fontId="30" fillId="0" borderId="34" xfId="0" applyFont="1" applyBorder="1" applyAlignment="1">
      <alignment horizontal="right"/>
    </xf>
    <xf numFmtId="0" fontId="30" fillId="0" borderId="5" xfId="0" applyFont="1" applyBorder="1" applyAlignment="1">
      <alignment horizontal="right"/>
    </xf>
    <xf numFmtId="0" fontId="30" fillId="0" borderId="36" xfId="0" applyFont="1" applyBorder="1" applyAlignment="1">
      <alignment horizontal="right" vertical="center"/>
    </xf>
    <xf numFmtId="0" fontId="30" fillId="0" borderId="25" xfId="0" applyFont="1" applyBorder="1" applyAlignment="1">
      <alignment horizontal="right"/>
    </xf>
    <xf numFmtId="0" fontId="30" fillId="0" borderId="0" xfId="0" applyFont="1" applyAlignment="1">
      <alignment horizontal="right" vertical="center"/>
    </xf>
    <xf numFmtId="0" fontId="30" fillId="0" borderId="25" xfId="0" applyFont="1" applyBorder="1" applyAlignment="1">
      <alignment horizontal="right" wrapText="1"/>
    </xf>
    <xf numFmtId="0" fontId="30" fillId="0" borderId="34" xfId="0" applyFont="1" applyBorder="1" applyAlignment="1">
      <alignment horizontal="right" vertical="center"/>
    </xf>
    <xf numFmtId="0" fontId="30" fillId="0" borderId="37" xfId="0" applyFont="1" applyBorder="1" applyAlignment="1">
      <alignment horizontal="right"/>
    </xf>
    <xf numFmtId="0" fontId="30" fillId="0" borderId="38" xfId="0" applyFont="1" applyBorder="1" applyAlignment="1">
      <alignment horizontal="right"/>
    </xf>
    <xf numFmtId="0" fontId="30" fillId="0" borderId="39" xfId="0" applyFont="1" applyBorder="1" applyAlignment="1">
      <alignment horizontal="right"/>
    </xf>
    <xf numFmtId="0" fontId="11" fillId="0" borderId="40" xfId="0" applyFont="1" applyBorder="1" applyAlignment="1">
      <alignment horizontal="right"/>
    </xf>
    <xf numFmtId="0" fontId="30" fillId="0" borderId="0" xfId="0" applyFont="1" applyAlignment="1">
      <alignment horizontal="right"/>
    </xf>
    <xf numFmtId="0" fontId="30" fillId="0" borderId="3" xfId="0" applyFont="1" applyBorder="1" applyAlignment="1">
      <alignment horizontal="right"/>
    </xf>
    <xf numFmtId="0" fontId="30" fillId="0" borderId="9" xfId="0" applyFont="1" applyBorder="1" applyAlignment="1">
      <alignment horizontal="right" vertical="center"/>
    </xf>
    <xf numFmtId="164" fontId="26" fillId="24" borderId="6" xfId="1" applyNumberFormat="1" applyFont="1" applyFill="1" applyBorder="1" applyAlignment="1">
      <alignment horizontal="right" vertical="center"/>
    </xf>
    <xf numFmtId="164" fontId="26" fillId="24" borderId="7" xfId="1" applyNumberFormat="1" applyFont="1" applyFill="1" applyBorder="1" applyAlignment="1">
      <alignment horizontal="right"/>
    </xf>
    <xf numFmtId="0" fontId="30" fillId="24" borderId="6" xfId="0" applyFont="1" applyFill="1" applyBorder="1" applyAlignment="1">
      <alignment horizontal="right"/>
    </xf>
    <xf numFmtId="164" fontId="26" fillId="24" borderId="6" xfId="1" applyNumberFormat="1" applyFont="1" applyFill="1" applyBorder="1" applyAlignment="1">
      <alignment horizontal="right"/>
    </xf>
    <xf numFmtId="0" fontId="4" fillId="24" borderId="6" xfId="0" applyFont="1" applyFill="1" applyBorder="1" applyAlignment="1">
      <alignment horizontal="right" vertical="center"/>
    </xf>
    <xf numFmtId="164" fontId="26" fillId="21" borderId="6" xfId="1" applyNumberFormat="1" applyFont="1" applyFill="1" applyBorder="1" applyAlignment="1">
      <alignment horizontal="right" vertical="center"/>
    </xf>
    <xf numFmtId="164" fontId="30" fillId="0" borderId="22" xfId="1" applyNumberFormat="1" applyFont="1" applyBorder="1" applyAlignment="1">
      <alignment horizontal="center"/>
    </xf>
    <xf numFmtId="164" fontId="30" fillId="0" borderId="33" xfId="1" applyNumberFormat="1" applyFont="1" applyBorder="1" applyAlignment="1">
      <alignment horizontal="center"/>
    </xf>
    <xf numFmtId="164" fontId="30" fillId="0" borderId="30" xfId="1" applyNumberFormat="1" applyFont="1" applyBorder="1" applyAlignment="1">
      <alignment horizontal="center"/>
    </xf>
    <xf numFmtId="164" fontId="30" fillId="0" borderId="22" xfId="1" applyNumberFormat="1" applyFont="1" applyBorder="1" applyAlignment="1">
      <alignment horizontal="center" vertical="center"/>
    </xf>
    <xf numFmtId="164" fontId="30" fillId="0" borderId="34" xfId="1" applyNumberFormat="1" applyFont="1" applyBorder="1" applyAlignment="1">
      <alignment horizontal="center"/>
    </xf>
    <xf numFmtId="164" fontId="30" fillId="0" borderId="5" xfId="1" applyNumberFormat="1" applyFont="1" applyBorder="1" applyAlignment="1">
      <alignment horizontal="center"/>
    </xf>
    <xf numFmtId="164" fontId="30" fillId="0" borderId="0" xfId="1" applyNumberFormat="1" applyFont="1" applyAlignment="1">
      <alignment horizontal="center" vertical="center"/>
    </xf>
    <xf numFmtId="164" fontId="30" fillId="0" borderId="34" xfId="1" applyNumberFormat="1" applyFont="1" applyBorder="1" applyAlignment="1">
      <alignment horizontal="center" vertical="center"/>
    </xf>
    <xf numFmtId="164" fontId="30" fillId="0" borderId="37" xfId="1" applyNumberFormat="1" applyFont="1" applyBorder="1" applyAlignment="1">
      <alignment horizontal="center"/>
    </xf>
    <xf numFmtId="164" fontId="30" fillId="0" borderId="38" xfId="1" applyNumberFormat="1" applyFont="1" applyBorder="1" applyAlignment="1">
      <alignment horizontal="center"/>
    </xf>
    <xf numFmtId="164" fontId="30" fillId="0" borderId="39" xfId="1" applyNumberFormat="1" applyFont="1" applyBorder="1" applyAlignment="1">
      <alignment horizontal="center"/>
    </xf>
    <xf numFmtId="164" fontId="11" fillId="0" borderId="40" xfId="1" applyNumberFormat="1" applyFont="1" applyBorder="1"/>
    <xf numFmtId="164" fontId="30" fillId="0" borderId="0" xfId="1" applyNumberFormat="1" applyFont="1" applyAlignment="1">
      <alignment horizontal="center"/>
    </xf>
    <xf numFmtId="164" fontId="30" fillId="0" borderId="3" xfId="1" applyNumberFormat="1" applyFont="1" applyBorder="1" applyAlignment="1">
      <alignment horizontal="center"/>
    </xf>
    <xf numFmtId="164" fontId="30" fillId="0" borderId="9" xfId="1" applyNumberFormat="1" applyFont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25" borderId="11" xfId="0" applyFont="1" applyFill="1" applyBorder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6" borderId="0" xfId="0" applyFont="1" applyFill="1" applyAlignment="1">
      <alignment horizontal="center"/>
    </xf>
    <xf numFmtId="0" fontId="23" fillId="25" borderId="0" xfId="0" applyFont="1" applyFill="1" applyAlignment="1">
      <alignment horizontal="center"/>
    </xf>
    <xf numFmtId="0" fontId="23" fillId="25" borderId="41" xfId="0" applyFont="1" applyFill="1" applyBorder="1" applyAlignment="1">
      <alignment horizontal="center"/>
    </xf>
    <xf numFmtId="0" fontId="23" fillId="27" borderId="11" xfId="1" applyNumberFormat="1" applyFont="1" applyFill="1" applyBorder="1" applyAlignment="1">
      <alignment horizontal="right" wrapText="1"/>
    </xf>
    <xf numFmtId="0" fontId="15" fillId="27" borderId="11" xfId="1" applyNumberFormat="1" applyFont="1" applyFill="1" applyBorder="1" applyAlignment="1">
      <alignment horizontal="right"/>
    </xf>
    <xf numFmtId="0" fontId="15" fillId="27" borderId="4" xfId="0" applyFont="1" applyFill="1" applyBorder="1"/>
    <xf numFmtId="164" fontId="23" fillId="27" borderId="26" xfId="1" applyNumberFormat="1" applyFont="1" applyFill="1" applyBorder="1" applyAlignment="1">
      <alignment horizontal="right" vertical="top"/>
    </xf>
    <xf numFmtId="164" fontId="23" fillId="27" borderId="11" xfId="1" applyNumberFormat="1" applyFont="1" applyFill="1" applyBorder="1" applyAlignment="1">
      <alignment horizontal="right" vertical="top"/>
    </xf>
    <xf numFmtId="1" fontId="23" fillId="27" borderId="11" xfId="1" applyNumberFormat="1" applyFont="1" applyFill="1" applyBorder="1" applyAlignment="1">
      <alignment horizontal="right" vertical="top"/>
    </xf>
    <xf numFmtId="1" fontId="23" fillId="27" borderId="11" xfId="1" applyNumberFormat="1" applyFont="1" applyFill="1" applyBorder="1" applyAlignment="1">
      <alignment horizontal="right"/>
    </xf>
    <xf numFmtId="1" fontId="23" fillId="27" borderId="11" xfId="0" applyNumberFormat="1" applyFont="1" applyFill="1" applyBorder="1" applyAlignment="1">
      <alignment horizontal="right"/>
    </xf>
    <xf numFmtId="0" fontId="23" fillId="0" borderId="0" xfId="0" applyFont="1"/>
    <xf numFmtId="1" fontId="23" fillId="27" borderId="11" xfId="1" applyNumberFormat="1" applyFont="1" applyFill="1" applyBorder="1" applyAlignment="1">
      <alignment horizontal="right" wrapText="1"/>
    </xf>
    <xf numFmtId="1" fontId="15" fillId="27" borderId="11" xfId="1" applyNumberFormat="1" applyFont="1" applyFill="1" applyBorder="1" applyAlignment="1">
      <alignment horizontal="right"/>
    </xf>
    <xf numFmtId="1" fontId="15" fillId="27" borderId="4" xfId="0" applyNumberFormat="1" applyFont="1" applyFill="1" applyBorder="1"/>
    <xf numFmtId="165" fontId="23" fillId="0" borderId="11" xfId="0" applyNumberFormat="1" applyFont="1" applyBorder="1" applyAlignment="1">
      <alignment horizontal="right" vertical="top"/>
    </xf>
    <xf numFmtId="164" fontId="23" fillId="27" borderId="11" xfId="1" applyNumberFormat="1" applyFont="1" applyFill="1" applyBorder="1" applyAlignment="1">
      <alignment horizontal="right"/>
    </xf>
    <xf numFmtId="164" fontId="23" fillId="0" borderId="11" xfId="1" applyNumberFormat="1" applyFont="1" applyBorder="1" applyAlignment="1">
      <alignment horizontal="right"/>
    </xf>
    <xf numFmtId="164" fontId="23" fillId="27" borderId="11" xfId="0" applyNumberFormat="1" applyFont="1" applyFill="1" applyBorder="1" applyAlignment="1">
      <alignment horizontal="right"/>
    </xf>
    <xf numFmtId="0" fontId="23" fillId="27" borderId="26" xfId="1" applyNumberFormat="1" applyFont="1" applyFill="1" applyBorder="1" applyAlignment="1">
      <alignment horizontal="right" vertical="top"/>
    </xf>
    <xf numFmtId="0" fontId="23" fillId="27" borderId="11" xfId="1" applyNumberFormat="1" applyFont="1" applyFill="1" applyBorder="1" applyAlignment="1">
      <alignment horizontal="right" vertical="top"/>
    </xf>
    <xf numFmtId="0" fontId="23" fillId="27" borderId="11" xfId="1" applyNumberFormat="1" applyFont="1" applyFill="1" applyBorder="1" applyAlignment="1">
      <alignment horizontal="right"/>
    </xf>
    <xf numFmtId="0" fontId="23" fillId="27" borderId="11" xfId="0" applyFont="1" applyFill="1" applyBorder="1" applyAlignment="1">
      <alignment horizontal="right"/>
    </xf>
    <xf numFmtId="1" fontId="23" fillId="27" borderId="26" xfId="1" applyNumberFormat="1" applyFont="1" applyFill="1" applyBorder="1" applyAlignment="1">
      <alignment horizontal="right" vertical="top"/>
    </xf>
    <xf numFmtId="164" fontId="15" fillId="27" borderId="11" xfId="1" applyNumberFormat="1" applyFont="1" applyFill="1" applyBorder="1" applyAlignment="1">
      <alignment horizontal="right"/>
    </xf>
    <xf numFmtId="1" fontId="32" fillId="28" borderId="11" xfId="1" applyNumberFormat="1" applyFont="1" applyFill="1" applyBorder="1" applyAlignment="1">
      <alignment horizontal="right" wrapText="1"/>
    </xf>
    <xf numFmtId="1" fontId="32" fillId="28" borderId="11" xfId="1" applyNumberFormat="1" applyFont="1" applyFill="1" applyBorder="1" applyAlignment="1">
      <alignment horizontal="right"/>
    </xf>
    <xf numFmtId="1" fontId="32" fillId="28" borderId="4" xfId="0" applyNumberFormat="1" applyFont="1" applyFill="1" applyBorder="1"/>
    <xf numFmtId="164" fontId="5" fillId="28" borderId="26" xfId="1" applyNumberFormat="1" applyFont="1" applyFill="1" applyBorder="1" applyAlignment="1">
      <alignment horizontal="right" wrapText="1"/>
    </xf>
    <xf numFmtId="164" fontId="5" fillId="28" borderId="11" xfId="1" applyNumberFormat="1" applyFont="1" applyFill="1" applyBorder="1" applyAlignment="1">
      <alignment horizontal="right" wrapText="1"/>
    </xf>
    <xf numFmtId="164" fontId="5" fillId="28" borderId="11" xfId="1" applyNumberFormat="1" applyFont="1" applyFill="1" applyBorder="1" applyAlignment="1">
      <alignment horizontal="right"/>
    </xf>
    <xf numFmtId="164" fontId="33" fillId="28" borderId="11" xfId="1" applyNumberFormat="1" applyFont="1" applyFill="1" applyBorder="1" applyAlignment="1">
      <alignment horizontal="right" wrapText="1"/>
    </xf>
    <xf numFmtId="164" fontId="33" fillId="28" borderId="11" xfId="1" applyNumberFormat="1" applyFont="1" applyFill="1" applyBorder="1" applyAlignment="1">
      <alignment horizontal="center" wrapText="1"/>
    </xf>
    <xf numFmtId="1" fontId="33" fillId="28" borderId="11" xfId="0" applyNumberFormat="1" applyFont="1" applyFill="1" applyBorder="1"/>
    <xf numFmtId="0" fontId="5" fillId="0" borderId="0" xfId="0" applyFont="1"/>
    <xf numFmtId="0" fontId="34" fillId="0" borderId="0" xfId="0" applyFont="1"/>
    <xf numFmtId="0" fontId="2" fillId="0" borderId="0" xfId="0" applyFont="1"/>
    <xf numFmtId="0" fontId="9" fillId="11" borderId="11" xfId="0" applyFont="1" applyFill="1" applyBorder="1"/>
    <xf numFmtId="0" fontId="9" fillId="0" borderId="0" xfId="0" applyFont="1"/>
    <xf numFmtId="0" fontId="19" fillId="9" borderId="0" xfId="0" applyFont="1" applyFill="1"/>
    <xf numFmtId="0" fontId="19" fillId="29" borderId="0" xfId="0" applyFont="1" applyFill="1"/>
    <xf numFmtId="0" fontId="19" fillId="11" borderId="0" xfId="0" applyFont="1" applyFill="1"/>
    <xf numFmtId="0" fontId="19" fillId="11" borderId="41" xfId="0" applyFont="1" applyFill="1" applyBorder="1"/>
    <xf numFmtId="0" fontId="9" fillId="0" borderId="11" xfId="0" applyFont="1" applyBorder="1"/>
    <xf numFmtId="0" fontId="19" fillId="30" borderId="11" xfId="1" applyNumberFormat="1" applyFont="1" applyFill="1" applyBorder="1" applyAlignment="1">
      <alignment horizontal="right" wrapText="1"/>
    </xf>
    <xf numFmtId="0" fontId="35" fillId="30" borderId="11" xfId="1" applyNumberFormat="1" applyFont="1" applyFill="1" applyBorder="1" applyAlignment="1">
      <alignment horizontal="right"/>
    </xf>
    <xf numFmtId="0" fontId="35" fillId="30" borderId="4" xfId="0" applyFont="1" applyFill="1" applyBorder="1"/>
    <xf numFmtId="164" fontId="19" fillId="30" borderId="26" xfId="1" applyNumberFormat="1" applyFont="1" applyFill="1" applyBorder="1" applyAlignment="1">
      <alignment vertical="top" wrapText="1"/>
    </xf>
    <xf numFmtId="164" fontId="19" fillId="30" borderId="11" xfId="1" applyNumberFormat="1" applyFont="1" applyFill="1" applyBorder="1" applyAlignment="1">
      <alignment vertical="top" wrapText="1"/>
    </xf>
    <xf numFmtId="1" fontId="19" fillId="30" borderId="11" xfId="1" applyNumberFormat="1" applyFont="1" applyFill="1" applyBorder="1" applyAlignment="1">
      <alignment vertical="top" wrapText="1"/>
    </xf>
    <xf numFmtId="164" fontId="19" fillId="30" borderId="11" xfId="1" applyNumberFormat="1" applyFont="1" applyFill="1" applyBorder="1" applyAlignment="1">
      <alignment vertical="top"/>
    </xf>
    <xf numFmtId="1" fontId="19" fillId="30" borderId="11" xfId="1" applyNumberFormat="1" applyFont="1" applyFill="1" applyBorder="1" applyAlignment="1">
      <alignment horizontal="right"/>
    </xf>
    <xf numFmtId="1" fontId="19" fillId="30" borderId="11" xfId="0" applyNumberFormat="1" applyFont="1" applyFill="1" applyBorder="1" applyAlignment="1">
      <alignment horizontal="right"/>
    </xf>
    <xf numFmtId="1" fontId="19" fillId="30" borderId="11" xfId="1" applyNumberFormat="1" applyFont="1" applyFill="1" applyBorder="1" applyAlignment="1">
      <alignment horizontal="right" wrapText="1"/>
    </xf>
    <xf numFmtId="1" fontId="35" fillId="30" borderId="11" xfId="1" applyNumberFormat="1" applyFont="1" applyFill="1" applyBorder="1" applyAlignment="1">
      <alignment horizontal="right"/>
    </xf>
    <xf numFmtId="1" fontId="35" fillId="30" borderId="4" xfId="0" applyNumberFormat="1" applyFont="1" applyFill="1" applyBorder="1"/>
    <xf numFmtId="165" fontId="19" fillId="0" borderId="11" xfId="0" applyNumberFormat="1" applyFont="1" applyBorder="1" applyAlignment="1">
      <alignment vertical="top"/>
    </xf>
    <xf numFmtId="164" fontId="19" fillId="30" borderId="11" xfId="1" applyNumberFormat="1" applyFont="1" applyFill="1" applyBorder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19" fillId="30" borderId="11" xfId="0" applyNumberFormat="1" applyFont="1" applyFill="1" applyBorder="1" applyAlignment="1">
      <alignment horizontal="right"/>
    </xf>
    <xf numFmtId="0" fontId="19" fillId="30" borderId="26" xfId="1" applyNumberFormat="1" applyFont="1" applyFill="1" applyBorder="1" applyAlignment="1">
      <alignment vertical="top" wrapText="1"/>
    </xf>
    <xf numFmtId="0" fontId="19" fillId="30" borderId="11" xfId="1" applyNumberFormat="1" applyFont="1" applyFill="1" applyBorder="1" applyAlignment="1">
      <alignment vertical="top" wrapText="1"/>
    </xf>
    <xf numFmtId="0" fontId="19" fillId="30" borderId="11" xfId="1" applyNumberFormat="1" applyFont="1" applyFill="1" applyBorder="1" applyAlignment="1">
      <alignment vertical="top"/>
    </xf>
    <xf numFmtId="0" fontId="19" fillId="30" borderId="11" xfId="1" applyNumberFormat="1" applyFont="1" applyFill="1" applyBorder="1" applyAlignment="1">
      <alignment horizontal="right"/>
    </xf>
    <xf numFmtId="0" fontId="19" fillId="30" borderId="11" xfId="0" applyFont="1" applyFill="1" applyBorder="1" applyAlignment="1">
      <alignment horizontal="right"/>
    </xf>
    <xf numFmtId="1" fontId="19" fillId="30" borderId="26" xfId="1" applyNumberFormat="1" applyFont="1" applyFill="1" applyBorder="1" applyAlignment="1">
      <alignment vertical="top" wrapText="1"/>
    </xf>
    <xf numFmtId="1" fontId="19" fillId="30" borderId="11" xfId="1" applyNumberFormat="1" applyFont="1" applyFill="1" applyBorder="1" applyAlignment="1">
      <alignment vertical="top"/>
    </xf>
    <xf numFmtId="164" fontId="28" fillId="30" borderId="11" xfId="1" applyNumberFormat="1" applyFont="1" applyFill="1" applyBorder="1" applyAlignment="1">
      <alignment horizontal="right"/>
    </xf>
    <xf numFmtId="0" fontId="28" fillId="30" borderId="4" xfId="0" applyFont="1" applyFill="1" applyBorder="1"/>
    <xf numFmtId="1" fontId="28" fillId="30" borderId="11" xfId="1" applyNumberFormat="1" applyFont="1" applyFill="1" applyBorder="1" applyAlignment="1">
      <alignment horizontal="right"/>
    </xf>
    <xf numFmtId="1" fontId="28" fillId="30" borderId="4" xfId="0" applyNumberFormat="1" applyFont="1" applyFill="1" applyBorder="1"/>
    <xf numFmtId="1" fontId="36" fillId="31" borderId="11" xfId="1" applyNumberFormat="1" applyFont="1" applyFill="1" applyBorder="1" applyAlignment="1">
      <alignment horizontal="right" wrapText="1"/>
    </xf>
    <xf numFmtId="1" fontId="36" fillId="31" borderId="11" xfId="1" applyNumberFormat="1" applyFont="1" applyFill="1" applyBorder="1" applyAlignment="1">
      <alignment horizontal="right"/>
    </xf>
    <xf numFmtId="1" fontId="36" fillId="31" borderId="4" xfId="0" applyNumberFormat="1" applyFont="1" applyFill="1" applyBorder="1"/>
    <xf numFmtId="164" fontId="9" fillId="31" borderId="26" xfId="1" applyNumberFormat="1" applyFont="1" applyFill="1" applyBorder="1" applyAlignment="1">
      <alignment wrapText="1"/>
    </xf>
    <xf numFmtId="164" fontId="9" fillId="31" borderId="11" xfId="1" applyNumberFormat="1" applyFont="1" applyFill="1" applyBorder="1" applyAlignment="1">
      <alignment wrapText="1"/>
    </xf>
    <xf numFmtId="164" fontId="9" fillId="31" borderId="11" xfId="1" applyNumberFormat="1" applyFont="1" applyFill="1" applyBorder="1" applyAlignment="1"/>
    <xf numFmtId="164" fontId="36" fillId="31" borderId="11" xfId="1" applyNumberFormat="1" applyFont="1" applyFill="1" applyBorder="1" applyAlignment="1">
      <alignment horizontal="right" wrapText="1"/>
    </xf>
    <xf numFmtId="164" fontId="36" fillId="31" borderId="11" xfId="1" applyNumberFormat="1" applyFont="1" applyFill="1" applyBorder="1" applyAlignment="1">
      <alignment horizontal="center" wrapText="1"/>
    </xf>
    <xf numFmtId="1" fontId="36" fillId="31" borderId="11" xfId="0" applyNumberFormat="1" applyFont="1" applyFill="1" applyBorder="1"/>
    <xf numFmtId="0" fontId="28" fillId="30" borderId="11" xfId="1" applyNumberFormat="1" applyFont="1" applyFill="1" applyBorder="1" applyAlignment="1">
      <alignment horizontal="right"/>
    </xf>
    <xf numFmtId="164" fontId="19" fillId="30" borderId="26" xfId="1" applyNumberFormat="1" applyFont="1" applyFill="1" applyBorder="1" applyAlignment="1">
      <alignment horizontal="right" vertical="top"/>
    </xf>
    <xf numFmtId="164" fontId="19" fillId="30" borderId="11" xfId="1" applyNumberFormat="1" applyFont="1" applyFill="1" applyBorder="1" applyAlignment="1">
      <alignment horizontal="right" vertical="top"/>
    </xf>
    <xf numFmtId="1" fontId="19" fillId="3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 applyAlignment="1">
      <alignment horizontal="right" vertical="top"/>
    </xf>
    <xf numFmtId="0" fontId="19" fillId="30" borderId="26" xfId="1" applyNumberFormat="1" applyFont="1" applyFill="1" applyBorder="1" applyAlignment="1">
      <alignment horizontal="right" vertical="top"/>
    </xf>
    <xf numFmtId="0" fontId="19" fillId="30" borderId="11" xfId="1" applyNumberFormat="1" applyFont="1" applyFill="1" applyBorder="1" applyAlignment="1">
      <alignment horizontal="right" vertical="top"/>
    </xf>
    <xf numFmtId="1" fontId="19" fillId="30" borderId="26" xfId="1" applyNumberFormat="1" applyFont="1" applyFill="1" applyBorder="1" applyAlignment="1">
      <alignment horizontal="right" vertical="top"/>
    </xf>
    <xf numFmtId="164" fontId="9" fillId="31" borderId="26" xfId="1" applyNumberFormat="1" applyFont="1" applyFill="1" applyBorder="1" applyAlignment="1">
      <alignment horizontal="right" wrapText="1"/>
    </xf>
    <xf numFmtId="164" fontId="9" fillId="31" borderId="11" xfId="1" applyNumberFormat="1" applyFont="1" applyFill="1" applyBorder="1" applyAlignment="1">
      <alignment horizontal="right" wrapText="1"/>
    </xf>
    <xf numFmtId="164" fontId="9" fillId="31" borderId="11" xfId="1" applyNumberFormat="1" applyFont="1" applyFill="1" applyBorder="1" applyAlignment="1">
      <alignment horizontal="right"/>
    </xf>
    <xf numFmtId="164" fontId="37" fillId="31" borderId="11" xfId="1" applyNumberFormat="1" applyFont="1" applyFill="1" applyBorder="1" applyAlignment="1">
      <alignment horizontal="right" wrapText="1"/>
    </xf>
    <xf numFmtId="164" fontId="37" fillId="31" borderId="11" xfId="1" applyNumberFormat="1" applyFont="1" applyFill="1" applyBorder="1" applyAlignment="1">
      <alignment horizontal="center" wrapText="1"/>
    </xf>
    <xf numFmtId="1" fontId="37" fillId="31" borderId="11" xfId="0" applyNumberFormat="1" applyFont="1" applyFill="1" applyBorder="1"/>
    <xf numFmtId="0" fontId="9" fillId="32" borderId="0" xfId="0" applyFont="1" applyFill="1"/>
    <xf numFmtId="1" fontId="36" fillId="33" borderId="0" xfId="1" applyNumberFormat="1" applyFont="1" applyFill="1" applyBorder="1" applyAlignment="1">
      <alignment horizontal="right" wrapText="1"/>
    </xf>
    <xf numFmtId="1" fontId="36" fillId="33" borderId="0" xfId="1" applyNumberFormat="1" applyFont="1" applyFill="1" applyBorder="1" applyAlignment="1">
      <alignment horizontal="right"/>
    </xf>
    <xf numFmtId="1" fontId="36" fillId="33" borderId="0" xfId="0" applyNumberFormat="1" applyFont="1" applyFill="1"/>
    <xf numFmtId="164" fontId="9" fillId="33" borderId="0" xfId="1" applyNumberFormat="1" applyFont="1" applyFill="1" applyBorder="1" applyAlignment="1">
      <alignment horizontal="right" wrapText="1"/>
    </xf>
    <xf numFmtId="164" fontId="9" fillId="33" borderId="0" xfId="1" applyNumberFormat="1" applyFont="1" applyFill="1" applyBorder="1" applyAlignment="1">
      <alignment horizontal="right"/>
    </xf>
    <xf numFmtId="164" fontId="37" fillId="33" borderId="0" xfId="1" applyNumberFormat="1" applyFont="1" applyFill="1" applyBorder="1" applyAlignment="1">
      <alignment horizontal="right" wrapText="1"/>
    </xf>
    <xf numFmtId="164" fontId="37" fillId="33" borderId="0" xfId="1" applyNumberFormat="1" applyFont="1" applyFill="1" applyBorder="1" applyAlignment="1">
      <alignment horizontal="center" wrapText="1"/>
    </xf>
    <xf numFmtId="1" fontId="37" fillId="33" borderId="0" xfId="0" applyNumberFormat="1" applyFont="1" applyFill="1"/>
    <xf numFmtId="0" fontId="34" fillId="32" borderId="0" xfId="0" applyFont="1" applyFill="1"/>
    <xf numFmtId="0" fontId="19" fillId="9" borderId="11" xfId="0" applyFont="1" applyFill="1" applyBorder="1"/>
    <xf numFmtId="0" fontId="19" fillId="29" borderId="11" xfId="0" applyFont="1" applyFill="1" applyBorder="1"/>
    <xf numFmtId="0" fontId="19" fillId="11" borderId="11" xfId="0" applyFont="1" applyFill="1" applyBorder="1"/>
    <xf numFmtId="0" fontId="34" fillId="0" borderId="11" xfId="0" applyFont="1" applyBorder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7" fillId="6" borderId="1" xfId="2" applyFill="1" applyBorder="1" applyAlignment="1">
      <alignment horizontal="center" wrapText="1"/>
    </xf>
    <xf numFmtId="0" fontId="7" fillId="6" borderId="7" xfId="2" applyFill="1" applyBorder="1" applyAlignment="1">
      <alignment horizontal="center" wrapText="1"/>
    </xf>
    <xf numFmtId="0" fontId="7" fillId="6" borderId="8" xfId="2" applyFill="1" applyBorder="1" applyAlignment="1">
      <alignment horizontal="center" wrapText="1"/>
    </xf>
    <xf numFmtId="0" fontId="7" fillId="7" borderId="1" xfId="2" applyFill="1" applyBorder="1" applyAlignment="1">
      <alignment horizontal="center"/>
    </xf>
    <xf numFmtId="0" fontId="7" fillId="7" borderId="7" xfId="2" applyFill="1" applyBorder="1" applyAlignment="1">
      <alignment horizontal="center"/>
    </xf>
    <xf numFmtId="0" fontId="7" fillId="7" borderId="8" xfId="2" applyFill="1" applyBorder="1" applyAlignment="1">
      <alignment horizontal="center"/>
    </xf>
    <xf numFmtId="0" fontId="7" fillId="3" borderId="1" xfId="2" applyFill="1" applyBorder="1" applyAlignment="1">
      <alignment horizontal="center"/>
    </xf>
    <xf numFmtId="0" fontId="7" fillId="3" borderId="7" xfId="2" applyFill="1" applyBorder="1" applyAlignment="1">
      <alignment horizontal="center"/>
    </xf>
    <xf numFmtId="0" fontId="7" fillId="3" borderId="8" xfId="2" applyFill="1" applyBorder="1" applyAlignment="1">
      <alignment horizontal="center"/>
    </xf>
    <xf numFmtId="0" fontId="1" fillId="6" borderId="1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/>
    </xf>
    <xf numFmtId="0" fontId="1" fillId="6" borderId="8" xfId="2" applyFont="1" applyFill="1" applyBorder="1" applyAlignment="1">
      <alignment horizontal="center"/>
    </xf>
    <xf numFmtId="0" fontId="1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29" xfId="2" applyFont="1" applyBorder="1" applyAlignment="1">
      <alignment horizontal="center"/>
    </xf>
    <xf numFmtId="0" fontId="7" fillId="6" borderId="30" xfId="2" applyFill="1" applyBorder="1" applyAlignment="1">
      <alignment horizontal="center"/>
    </xf>
    <xf numFmtId="0" fontId="7" fillId="6" borderId="31" xfId="2" applyFill="1" applyBorder="1" applyAlignment="1">
      <alignment horizontal="center"/>
    </xf>
    <xf numFmtId="0" fontId="29" fillId="24" borderId="1" xfId="0" applyFont="1" applyFill="1" applyBorder="1" applyAlignment="1">
      <alignment horizontal="right"/>
    </xf>
    <xf numFmtId="0" fontId="29" fillId="24" borderId="8" xfId="0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5" fillId="21" borderId="1" xfId="0" applyFont="1" applyFill="1" applyBorder="1" applyAlignment="1">
      <alignment horizontal="right"/>
    </xf>
    <xf numFmtId="0" fontId="25" fillId="21" borderId="8" xfId="0" applyFont="1" applyFill="1" applyBorder="1" applyAlignment="1">
      <alignment horizontal="right"/>
    </xf>
    <xf numFmtId="0" fontId="5" fillId="6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8" fillId="17" borderId="11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13" borderId="11" xfId="0" applyFont="1" applyFill="1" applyBorder="1" applyAlignment="1">
      <alignment horizontal="center"/>
    </xf>
    <xf numFmtId="0" fontId="5" fillId="14" borderId="11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4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1" xfId="0" quotePrefix="1" applyFont="1" applyBorder="1" applyAlignment="1">
      <alignment horizontal="center" vertical="center" wrapText="1"/>
    </xf>
  </cellXfs>
  <cellStyles count="6">
    <cellStyle name="Comma" xfId="1" builtinId="3"/>
    <cellStyle name="Millares 5" xfId="5" xr:uid="{87E5B61B-C8EE-499A-9099-4C5028782CC8}"/>
    <cellStyle name="Normal" xfId="0" builtinId="0"/>
    <cellStyle name="Normal 2" xfId="2" xr:uid="{C24EA81D-7E99-4398-92BD-53B1186CB188}"/>
    <cellStyle name="Normal 5 2" xfId="4" xr:uid="{C15B3739-A971-4C7E-94C3-106213ED60C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716280</xdr:colOff>
      <xdr:row>0</xdr:row>
      <xdr:rowOff>175260</xdr:rowOff>
    </xdr:from>
    <xdr:to>
      <xdr:col>7</xdr:col>
      <xdr:colOff>312420</xdr:colOff>
      <xdr:row>3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E86D14-18D4-49E4-9CDC-5E7EDA542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640" y="175260"/>
          <a:ext cx="2849880" cy="54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845820</xdr:colOff>
      <xdr:row>1</xdr:row>
      <xdr:rowOff>106680</xdr:rowOff>
    </xdr:from>
    <xdr:to>
      <xdr:col>8</xdr:col>
      <xdr:colOff>1165860</xdr:colOff>
      <xdr:row>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F01FC7-FC87-4CD8-ADEB-0259F0EF9B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180" y="289560"/>
          <a:ext cx="2849880" cy="541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1120140</xdr:colOff>
      <xdr:row>0</xdr:row>
      <xdr:rowOff>137160</xdr:rowOff>
    </xdr:from>
    <xdr:to>
      <xdr:col>7</xdr:col>
      <xdr:colOff>518160</xdr:colOff>
      <xdr:row>3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CC3FF2-0B33-4C6D-ACFB-10E794CE4D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37160"/>
          <a:ext cx="2849880" cy="54102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0</xdr:row>
      <xdr:rowOff>149470</xdr:rowOff>
    </xdr:from>
    <xdr:to>
      <xdr:col>1</xdr:col>
      <xdr:colOff>754380</xdr:colOff>
      <xdr:row>4</xdr:row>
      <xdr:rowOff>72104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47931FB-929F-44DD-A51E-050B148BA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" y="149470"/>
          <a:ext cx="708660" cy="654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436880</xdr:colOff>
      <xdr:row>2</xdr:row>
      <xdr:rowOff>157481</xdr:rowOff>
    </xdr:from>
    <xdr:to>
      <xdr:col>22</xdr:col>
      <xdr:colOff>765386</xdr:colOff>
      <xdr:row>6</xdr:row>
      <xdr:rowOff>27941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C0C11FC3-5A7E-4834-8FD3-488DDCC3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5600" y="523241"/>
          <a:ext cx="2553546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3</xdr:row>
      <xdr:rowOff>38100</xdr:rowOff>
    </xdr:from>
    <xdr:to>
      <xdr:col>7</xdr:col>
      <xdr:colOff>792480</xdr:colOff>
      <xdr:row>6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574C1-B6B9-43DC-BE3E-DDF0B36243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609600"/>
          <a:ext cx="2849880" cy="5410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2604655</xdr:colOff>
      <xdr:row>1</xdr:row>
      <xdr:rowOff>0</xdr:rowOff>
    </xdr:from>
    <xdr:to>
      <xdr:col>2</xdr:col>
      <xdr:colOff>827116</xdr:colOff>
      <xdr:row>4</xdr:row>
      <xdr:rowOff>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912CC2-B708-450B-A025-650867FC01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291" y="180109"/>
          <a:ext cx="2849880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8635-E0D5-4F20-B498-5F4475462157}">
  <sheetPr>
    <pageSetUpPr fitToPage="1"/>
  </sheetPr>
  <dimension ref="B6:O69"/>
  <sheetViews>
    <sheetView tabSelected="1" workbookViewId="0">
      <selection activeCell="M16" sqref="M16"/>
    </sheetView>
  </sheetViews>
  <sheetFormatPr defaultColWidth="11.5546875" defaultRowHeight="14.4" x14ac:dyDescent="0.3"/>
  <cols>
    <col min="2" max="2" width="24.33203125" customWidth="1"/>
    <col min="3" max="3" width="11.6640625" bestFit="1" customWidth="1"/>
    <col min="4" max="4" width="12.44140625" customWidth="1"/>
    <col min="5" max="9" width="11.6640625" bestFit="1" customWidth="1"/>
    <col min="10" max="10" width="13" bestFit="1" customWidth="1"/>
    <col min="11" max="11" width="15.33203125" customWidth="1"/>
  </cols>
  <sheetData>
    <row r="6" spans="2:11" x14ac:dyDescent="0.3">
      <c r="B6" s="341" t="s">
        <v>24</v>
      </c>
      <c r="C6" s="341"/>
      <c r="D6" s="341"/>
      <c r="E6" s="341"/>
      <c r="F6" s="341"/>
      <c r="G6" s="341"/>
      <c r="H6" s="341"/>
      <c r="I6" s="341"/>
      <c r="J6" s="341"/>
      <c r="K6" s="341"/>
    </row>
    <row r="8" spans="2:11" ht="15.6" x14ac:dyDescent="0.3">
      <c r="B8" s="342" t="s">
        <v>25</v>
      </c>
      <c r="C8" s="342"/>
      <c r="D8" s="342"/>
      <c r="E8" s="342"/>
      <c r="F8" s="342"/>
      <c r="G8" s="342"/>
      <c r="H8" s="342"/>
      <c r="I8" s="342"/>
      <c r="J8" s="342"/>
      <c r="K8" s="342"/>
    </row>
    <row r="9" spans="2:11" x14ac:dyDescent="0.3">
      <c r="B9" s="341" t="s">
        <v>35</v>
      </c>
      <c r="C9" s="341"/>
      <c r="D9" s="341"/>
      <c r="E9" s="341"/>
      <c r="F9" s="341"/>
      <c r="G9" s="341"/>
      <c r="H9" s="341"/>
      <c r="I9" s="341"/>
      <c r="J9" s="341"/>
      <c r="K9" s="341"/>
    </row>
    <row r="10" spans="2:11" x14ac:dyDescent="0.3">
      <c r="B10" s="341"/>
      <c r="C10" s="341"/>
      <c r="D10" s="341"/>
      <c r="E10" s="341"/>
      <c r="F10" s="341"/>
      <c r="G10" s="341"/>
      <c r="H10" s="341"/>
      <c r="I10" s="341"/>
      <c r="J10" s="341"/>
      <c r="K10" s="341"/>
    </row>
    <row r="11" spans="2:1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5" thickBot="1" x14ac:dyDescent="0.35">
      <c r="B12" s="10" t="s">
        <v>29</v>
      </c>
    </row>
    <row r="13" spans="2:11" ht="15" thickBot="1" x14ac:dyDescent="0.35">
      <c r="C13" s="338" t="s">
        <v>23</v>
      </c>
      <c r="D13" s="339"/>
      <c r="E13" s="339"/>
      <c r="F13" s="339"/>
      <c r="G13" s="339"/>
      <c r="H13" s="339"/>
      <c r="I13" s="339"/>
      <c r="J13" s="340"/>
    </row>
    <row r="14" spans="2:11" ht="15" thickBot="1" x14ac:dyDescent="0.35">
      <c r="B14" s="7" t="s">
        <v>0</v>
      </c>
      <c r="C14" s="13" t="s">
        <v>13</v>
      </c>
      <c r="D14" s="13" t="s">
        <v>14</v>
      </c>
      <c r="E14" s="13" t="s">
        <v>15</v>
      </c>
      <c r="F14" s="13" t="s">
        <v>16</v>
      </c>
      <c r="G14" s="13" t="s">
        <v>17</v>
      </c>
      <c r="H14" s="13" t="s">
        <v>18</v>
      </c>
      <c r="I14" s="13" t="s">
        <v>19</v>
      </c>
      <c r="J14" s="13" t="s">
        <v>20</v>
      </c>
      <c r="K14" s="13" t="s">
        <v>30</v>
      </c>
    </row>
    <row r="15" spans="2:11" ht="15.6" thickBot="1" x14ac:dyDescent="0.35">
      <c r="B15" s="1" t="s">
        <v>1</v>
      </c>
      <c r="C15" s="23">
        <v>161700</v>
      </c>
      <c r="D15" s="23">
        <v>0</v>
      </c>
      <c r="E15" s="23">
        <v>13700</v>
      </c>
      <c r="F15" s="23">
        <v>8660</v>
      </c>
      <c r="G15" s="23">
        <v>117400</v>
      </c>
      <c r="H15" s="23">
        <v>0</v>
      </c>
      <c r="I15" s="23">
        <v>0</v>
      </c>
      <c r="J15" s="23">
        <v>157700</v>
      </c>
      <c r="K15" s="24">
        <f>SUM(C15:J15)</f>
        <v>459160</v>
      </c>
    </row>
    <row r="16" spans="2:11" ht="15.6" thickBot="1" x14ac:dyDescent="0.35">
      <c r="B16" s="2" t="s">
        <v>2</v>
      </c>
      <c r="C16" s="23">
        <v>114980</v>
      </c>
      <c r="D16" s="23">
        <v>79450</v>
      </c>
      <c r="E16" s="23">
        <v>27900</v>
      </c>
      <c r="F16" s="23">
        <v>6700</v>
      </c>
      <c r="G16" s="23">
        <v>21750</v>
      </c>
      <c r="H16" s="23">
        <v>0</v>
      </c>
      <c r="I16" s="23">
        <v>0</v>
      </c>
      <c r="J16" s="23">
        <v>456170</v>
      </c>
      <c r="K16" s="24">
        <f t="shared" ref="K16:K29" si="0">SUM(C16:J16)</f>
        <v>706950</v>
      </c>
    </row>
    <row r="17" spans="2:14" ht="15.6" thickBot="1" x14ac:dyDescent="0.35">
      <c r="B17" s="2" t="s">
        <v>3</v>
      </c>
      <c r="C17" s="23">
        <v>72190</v>
      </c>
      <c r="D17" s="23">
        <v>4000</v>
      </c>
      <c r="E17" s="23">
        <v>14600</v>
      </c>
      <c r="F17" s="23">
        <v>3500</v>
      </c>
      <c r="G17" s="23">
        <v>21750</v>
      </c>
      <c r="H17" s="23">
        <v>3500</v>
      </c>
      <c r="I17" s="23">
        <v>0</v>
      </c>
      <c r="J17" s="23">
        <v>191070</v>
      </c>
      <c r="K17" s="24">
        <f t="shared" si="0"/>
        <v>310610</v>
      </c>
    </row>
    <row r="18" spans="2:14" s="22" customFormat="1" ht="15.6" x14ac:dyDescent="0.3">
      <c r="B18" s="21" t="s">
        <v>31</v>
      </c>
      <c r="C18" s="25">
        <f t="shared" ref="C18:J18" si="1">SUM(C15:C17)</f>
        <v>348870</v>
      </c>
      <c r="D18" s="25">
        <f t="shared" si="1"/>
        <v>83450</v>
      </c>
      <c r="E18" s="25">
        <f t="shared" si="1"/>
        <v>56200</v>
      </c>
      <c r="F18" s="25">
        <f t="shared" si="1"/>
        <v>18860</v>
      </c>
      <c r="G18" s="25">
        <f t="shared" si="1"/>
        <v>160900</v>
      </c>
      <c r="H18" s="25">
        <f t="shared" si="1"/>
        <v>3500</v>
      </c>
      <c r="I18" s="25">
        <f t="shared" si="1"/>
        <v>0</v>
      </c>
      <c r="J18" s="25">
        <f t="shared" si="1"/>
        <v>804940</v>
      </c>
      <c r="K18" s="26">
        <f>SUM(C18:J18)</f>
        <v>1476720</v>
      </c>
    </row>
    <row r="19" spans="2:14" ht="15" x14ac:dyDescent="0.3">
      <c r="B19" s="3" t="s">
        <v>4</v>
      </c>
      <c r="C19" s="23">
        <v>38660</v>
      </c>
      <c r="D19" s="23">
        <v>0</v>
      </c>
      <c r="E19" s="23">
        <v>61804</v>
      </c>
      <c r="F19" s="23">
        <v>800</v>
      </c>
      <c r="G19" s="23">
        <v>80685</v>
      </c>
      <c r="H19" s="23">
        <v>23068</v>
      </c>
      <c r="I19" s="23">
        <v>0</v>
      </c>
      <c r="J19" s="23">
        <v>224750</v>
      </c>
      <c r="K19" s="24">
        <f t="shared" si="0"/>
        <v>429767</v>
      </c>
    </row>
    <row r="20" spans="2:14" ht="15" x14ac:dyDescent="0.3">
      <c r="B20" s="4" t="s">
        <v>5</v>
      </c>
      <c r="C20" s="23">
        <v>243950</v>
      </c>
      <c r="D20" s="23">
        <v>284550</v>
      </c>
      <c r="E20" s="23">
        <v>190100</v>
      </c>
      <c r="F20" s="23">
        <v>2900</v>
      </c>
      <c r="G20" s="23">
        <v>159551</v>
      </c>
      <c r="H20" s="23">
        <v>29742</v>
      </c>
      <c r="I20" s="23">
        <v>38000</v>
      </c>
      <c r="J20" s="23">
        <v>391927</v>
      </c>
      <c r="K20" s="24">
        <f t="shared" si="0"/>
        <v>1340720</v>
      </c>
    </row>
    <row r="21" spans="2:14" ht="15" x14ac:dyDescent="0.3">
      <c r="B21" s="4" t="s">
        <v>6</v>
      </c>
      <c r="C21" s="23">
        <v>150835</v>
      </c>
      <c r="D21" s="23">
        <v>296725</v>
      </c>
      <c r="E21" s="23">
        <v>263400</v>
      </c>
      <c r="F21" s="23">
        <v>21000</v>
      </c>
      <c r="G21" s="23">
        <v>229540</v>
      </c>
      <c r="H21" s="23">
        <v>145256</v>
      </c>
      <c r="I21" s="23">
        <v>643309</v>
      </c>
      <c r="J21" s="23">
        <v>309429</v>
      </c>
      <c r="K21" s="24">
        <f t="shared" si="0"/>
        <v>2059494</v>
      </c>
      <c r="N21" t="s">
        <v>26</v>
      </c>
    </row>
    <row r="22" spans="2:14" s="22" customFormat="1" ht="15.6" x14ac:dyDescent="0.3">
      <c r="B22" s="21" t="s">
        <v>32</v>
      </c>
      <c r="C22" s="25">
        <f t="shared" ref="C22:J22" si="2">SUM(C19:C21)</f>
        <v>433445</v>
      </c>
      <c r="D22" s="25">
        <f t="shared" si="2"/>
        <v>581275</v>
      </c>
      <c r="E22" s="25">
        <f t="shared" si="2"/>
        <v>515304</v>
      </c>
      <c r="F22" s="25">
        <f t="shared" si="2"/>
        <v>24700</v>
      </c>
      <c r="G22" s="25">
        <f t="shared" si="2"/>
        <v>469776</v>
      </c>
      <c r="H22" s="25">
        <f t="shared" si="2"/>
        <v>198066</v>
      </c>
      <c r="I22" s="25">
        <f t="shared" si="2"/>
        <v>681309</v>
      </c>
      <c r="J22" s="25">
        <f t="shared" si="2"/>
        <v>926106</v>
      </c>
      <c r="K22" s="26">
        <f>SUM(C22:J22)</f>
        <v>3829981</v>
      </c>
    </row>
    <row r="23" spans="2:14" ht="15" x14ac:dyDescent="0.3">
      <c r="B23" s="4" t="s">
        <v>7</v>
      </c>
      <c r="C23" s="23"/>
      <c r="D23" s="23"/>
      <c r="E23" s="23"/>
      <c r="F23" s="23"/>
      <c r="G23" s="23"/>
      <c r="H23" s="23"/>
      <c r="I23" s="23"/>
      <c r="J23" s="23"/>
      <c r="K23" s="24">
        <f t="shared" si="0"/>
        <v>0</v>
      </c>
    </row>
    <row r="24" spans="2:14" ht="15" x14ac:dyDescent="0.3">
      <c r="B24" s="5" t="s">
        <v>8</v>
      </c>
      <c r="C24" s="23"/>
      <c r="D24" s="23"/>
      <c r="E24" s="23"/>
      <c r="F24" s="23"/>
      <c r="G24" s="23"/>
      <c r="H24" s="23"/>
      <c r="I24" s="23"/>
      <c r="J24" s="23"/>
      <c r="K24" s="24">
        <f t="shared" si="0"/>
        <v>0</v>
      </c>
    </row>
    <row r="25" spans="2:14" ht="15" x14ac:dyDescent="0.3">
      <c r="B25" s="5" t="s">
        <v>9</v>
      </c>
      <c r="C25" s="23"/>
      <c r="D25" s="23"/>
      <c r="E25" s="23"/>
      <c r="F25" s="23"/>
      <c r="G25" s="23"/>
      <c r="H25" s="23"/>
      <c r="I25" s="23"/>
      <c r="J25" s="23"/>
      <c r="K25" s="24">
        <f t="shared" si="0"/>
        <v>0</v>
      </c>
      <c r="M25" t="s">
        <v>26</v>
      </c>
    </row>
    <row r="26" spans="2:14" ht="15.6" x14ac:dyDescent="0.3">
      <c r="B26" s="21" t="s">
        <v>33</v>
      </c>
      <c r="C26" s="23"/>
      <c r="D26" s="23"/>
      <c r="E26" s="23"/>
      <c r="F26" s="23"/>
      <c r="G26" s="23"/>
      <c r="H26" s="23"/>
      <c r="I26" s="23"/>
      <c r="J26" s="23"/>
      <c r="K26" s="24"/>
    </row>
    <row r="27" spans="2:14" ht="15" x14ac:dyDescent="0.3">
      <c r="B27" s="5" t="s">
        <v>10</v>
      </c>
      <c r="C27" s="23"/>
      <c r="D27" s="23"/>
      <c r="E27" s="23"/>
      <c r="F27" s="23"/>
      <c r="G27" s="23"/>
      <c r="H27" s="23"/>
      <c r="I27" s="23"/>
      <c r="J27" s="23"/>
      <c r="K27" s="24">
        <f t="shared" si="0"/>
        <v>0</v>
      </c>
    </row>
    <row r="28" spans="2:14" ht="15" x14ac:dyDescent="0.3">
      <c r="B28" s="5" t="s">
        <v>11</v>
      </c>
      <c r="C28" s="23"/>
      <c r="D28" s="23"/>
      <c r="E28" s="23"/>
      <c r="F28" s="23"/>
      <c r="G28" s="23"/>
      <c r="H28" s="23"/>
      <c r="I28" s="23"/>
      <c r="J28" s="23"/>
      <c r="K28" s="24">
        <f t="shared" si="0"/>
        <v>0</v>
      </c>
    </row>
    <row r="29" spans="2:14" ht="15" x14ac:dyDescent="0.3">
      <c r="B29" s="5" t="s">
        <v>12</v>
      </c>
      <c r="C29" s="23"/>
      <c r="D29" s="23"/>
      <c r="E29" s="23"/>
      <c r="F29" s="23"/>
      <c r="G29" s="23"/>
      <c r="H29" s="23"/>
      <c r="I29" s="23"/>
      <c r="J29" s="23"/>
      <c r="K29" s="24">
        <f t="shared" si="0"/>
        <v>0</v>
      </c>
    </row>
    <row r="30" spans="2:14" ht="15.6" x14ac:dyDescent="0.3">
      <c r="B30" s="21" t="s">
        <v>34</v>
      </c>
      <c r="C30" s="27"/>
      <c r="D30" s="27"/>
      <c r="E30" s="27"/>
      <c r="F30" s="27"/>
      <c r="G30" s="27"/>
      <c r="H30" s="27"/>
      <c r="I30" s="27"/>
      <c r="J30" s="27"/>
      <c r="K30" s="28"/>
    </row>
    <row r="31" spans="2:14" ht="16.2" thickBot="1" x14ac:dyDescent="0.35">
      <c r="B31" s="9" t="s">
        <v>22</v>
      </c>
      <c r="C31" s="19">
        <f>+C18+C22+C26+C30</f>
        <v>782315</v>
      </c>
      <c r="D31" s="19">
        <f t="shared" ref="D31:K31" si="3">+D18+D22+D26+D30</f>
        <v>664725</v>
      </c>
      <c r="E31" s="19">
        <f t="shared" si="3"/>
        <v>571504</v>
      </c>
      <c r="F31" s="19">
        <f t="shared" si="3"/>
        <v>43560</v>
      </c>
      <c r="G31" s="19">
        <f t="shared" si="3"/>
        <v>630676</v>
      </c>
      <c r="H31" s="19">
        <f t="shared" si="3"/>
        <v>201566</v>
      </c>
      <c r="I31" s="19">
        <f t="shared" si="3"/>
        <v>681309</v>
      </c>
      <c r="J31" s="19">
        <f t="shared" si="3"/>
        <v>1731046</v>
      </c>
      <c r="K31" s="19">
        <f t="shared" si="3"/>
        <v>5306701</v>
      </c>
    </row>
    <row r="34" spans="2:15" ht="15.6" x14ac:dyDescent="0.3">
      <c r="B34" s="8"/>
    </row>
    <row r="35" spans="2:15" ht="15" thickBot="1" x14ac:dyDescent="0.35">
      <c r="B35" s="11" t="s">
        <v>27</v>
      </c>
    </row>
    <row r="36" spans="2:15" ht="15" thickBot="1" x14ac:dyDescent="0.35">
      <c r="C36" s="338" t="s">
        <v>23</v>
      </c>
      <c r="D36" s="339"/>
      <c r="E36" s="339"/>
      <c r="F36" s="339"/>
      <c r="G36" s="339"/>
      <c r="H36" s="339"/>
      <c r="I36" s="339"/>
      <c r="J36" s="340"/>
      <c r="M36" t="s">
        <v>26</v>
      </c>
    </row>
    <row r="37" spans="2:15" ht="15" thickBot="1" x14ac:dyDescent="0.35">
      <c r="B37" s="7" t="s">
        <v>0</v>
      </c>
      <c r="C37" s="13" t="s">
        <v>13</v>
      </c>
      <c r="D37" s="13" t="s">
        <v>14</v>
      </c>
      <c r="E37" s="13" t="s">
        <v>15</v>
      </c>
      <c r="F37" s="13" t="s">
        <v>16</v>
      </c>
      <c r="G37" s="13" t="s">
        <v>17</v>
      </c>
      <c r="H37" s="13" t="s">
        <v>18</v>
      </c>
      <c r="I37" s="13" t="s">
        <v>19</v>
      </c>
      <c r="J37" s="13" t="s">
        <v>20</v>
      </c>
      <c r="K37" s="13" t="s">
        <v>21</v>
      </c>
    </row>
    <row r="38" spans="2:15" ht="15.6" thickBot="1" x14ac:dyDescent="0.35">
      <c r="B38" s="1" t="s">
        <v>1</v>
      </c>
      <c r="C38" s="14">
        <v>112</v>
      </c>
      <c r="D38" s="14"/>
      <c r="E38" s="14">
        <v>8</v>
      </c>
      <c r="F38" s="14">
        <v>30</v>
      </c>
      <c r="G38" s="14">
        <v>20</v>
      </c>
      <c r="H38" s="14">
        <v>0</v>
      </c>
      <c r="I38" s="14">
        <v>0</v>
      </c>
      <c r="J38" s="14">
        <v>135</v>
      </c>
      <c r="K38" s="17">
        <f>SUM(C38:J38)</f>
        <v>305</v>
      </c>
      <c r="M38" t="s">
        <v>26</v>
      </c>
    </row>
    <row r="39" spans="2:15" ht="15.6" thickBot="1" x14ac:dyDescent="0.35">
      <c r="B39" s="2" t="s">
        <v>2</v>
      </c>
      <c r="C39" s="14">
        <v>124</v>
      </c>
      <c r="D39" s="14">
        <v>300</v>
      </c>
      <c r="E39" s="14">
        <v>40</v>
      </c>
      <c r="F39" s="14">
        <v>24</v>
      </c>
      <c r="G39" s="14">
        <v>0</v>
      </c>
      <c r="H39" s="14">
        <v>0</v>
      </c>
      <c r="I39" s="14">
        <v>0</v>
      </c>
      <c r="J39" s="14">
        <v>167</v>
      </c>
      <c r="K39" s="17">
        <f t="shared" ref="K39:K49" si="4">SUM(C39:J39)</f>
        <v>655</v>
      </c>
    </row>
    <row r="40" spans="2:15" ht="15.6" thickBot="1" x14ac:dyDescent="0.35">
      <c r="B40" s="2" t="s">
        <v>3</v>
      </c>
      <c r="C40" s="14">
        <v>100</v>
      </c>
      <c r="D40" s="14">
        <v>16</v>
      </c>
      <c r="E40" s="14">
        <v>20</v>
      </c>
      <c r="F40" s="14">
        <v>13</v>
      </c>
      <c r="G40" s="14">
        <v>0</v>
      </c>
      <c r="H40" s="14">
        <v>0</v>
      </c>
      <c r="I40" s="14">
        <v>0</v>
      </c>
      <c r="J40" s="14">
        <v>181</v>
      </c>
      <c r="K40" s="17">
        <f t="shared" si="4"/>
        <v>330</v>
      </c>
      <c r="M40" t="s">
        <v>26</v>
      </c>
    </row>
    <row r="41" spans="2:15" ht="15" x14ac:dyDescent="0.3">
      <c r="B41" s="3" t="s">
        <v>4</v>
      </c>
      <c r="C41" s="14">
        <v>60</v>
      </c>
      <c r="D41" s="14">
        <v>0</v>
      </c>
      <c r="E41" s="14">
        <v>20</v>
      </c>
      <c r="F41" s="14">
        <v>4</v>
      </c>
      <c r="G41" s="14">
        <v>7</v>
      </c>
      <c r="H41" s="14">
        <v>0</v>
      </c>
      <c r="I41" s="14">
        <v>0</v>
      </c>
      <c r="J41" s="14">
        <v>69</v>
      </c>
      <c r="K41" s="17">
        <f t="shared" si="4"/>
        <v>160</v>
      </c>
    </row>
    <row r="42" spans="2:15" ht="15" x14ac:dyDescent="0.3">
      <c r="B42" s="4" t="s">
        <v>5</v>
      </c>
      <c r="C42" s="14">
        <v>481</v>
      </c>
      <c r="D42" s="14">
        <v>791</v>
      </c>
      <c r="E42" s="14">
        <v>174</v>
      </c>
      <c r="F42" s="14">
        <v>9</v>
      </c>
      <c r="G42" s="14">
        <v>0</v>
      </c>
      <c r="H42" s="14">
        <v>4</v>
      </c>
      <c r="I42" s="14">
        <v>104</v>
      </c>
      <c r="J42" s="14">
        <v>0</v>
      </c>
      <c r="K42" s="17">
        <f t="shared" si="4"/>
        <v>1563</v>
      </c>
    </row>
    <row r="43" spans="2:15" ht="15" x14ac:dyDescent="0.3">
      <c r="B43" s="4" t="s">
        <v>6</v>
      </c>
      <c r="C43" s="14">
        <v>233</v>
      </c>
      <c r="D43" s="14">
        <v>798</v>
      </c>
      <c r="E43" s="14">
        <v>205</v>
      </c>
      <c r="F43" s="14">
        <v>79</v>
      </c>
      <c r="G43" s="14">
        <v>46</v>
      </c>
      <c r="H43" s="14">
        <v>0</v>
      </c>
      <c r="I43" s="14">
        <v>1232</v>
      </c>
      <c r="J43" s="14">
        <v>246</v>
      </c>
      <c r="K43" s="17">
        <f t="shared" si="4"/>
        <v>2839</v>
      </c>
      <c r="O43" t="s">
        <v>26</v>
      </c>
    </row>
    <row r="44" spans="2:15" ht="15" x14ac:dyDescent="0.3">
      <c r="B44" s="4" t="s">
        <v>7</v>
      </c>
      <c r="C44" s="14"/>
      <c r="D44" s="14"/>
      <c r="E44" s="14"/>
      <c r="F44" s="14"/>
      <c r="G44" s="14"/>
      <c r="H44" s="14"/>
      <c r="I44" s="14"/>
      <c r="J44" s="14"/>
      <c r="K44" s="17">
        <f t="shared" si="4"/>
        <v>0</v>
      </c>
    </row>
    <row r="45" spans="2:15" ht="15" x14ac:dyDescent="0.3">
      <c r="B45" s="5" t="s">
        <v>8</v>
      </c>
      <c r="C45" s="14"/>
      <c r="D45" s="14"/>
      <c r="E45" s="14"/>
      <c r="F45" s="14"/>
      <c r="G45" s="14"/>
      <c r="H45" s="14"/>
      <c r="I45" s="14"/>
      <c r="J45" s="14"/>
      <c r="K45" s="17">
        <f t="shared" si="4"/>
        <v>0</v>
      </c>
    </row>
    <row r="46" spans="2:15" ht="15" x14ac:dyDescent="0.3">
      <c r="B46" s="5" t="s">
        <v>9</v>
      </c>
      <c r="C46" s="14"/>
      <c r="D46" s="14"/>
      <c r="E46" s="14"/>
      <c r="F46" s="14"/>
      <c r="G46" s="14"/>
      <c r="H46" s="14"/>
      <c r="I46" s="14"/>
      <c r="J46" s="14"/>
      <c r="K46" s="17">
        <f t="shared" si="4"/>
        <v>0</v>
      </c>
    </row>
    <row r="47" spans="2:15" ht="15" x14ac:dyDescent="0.3">
      <c r="B47" s="5" t="s">
        <v>10</v>
      </c>
      <c r="C47" s="14"/>
      <c r="D47" s="14"/>
      <c r="E47" s="14"/>
      <c r="F47" s="14"/>
      <c r="G47" s="14"/>
      <c r="H47" s="14"/>
      <c r="I47" s="14"/>
      <c r="J47" s="14"/>
      <c r="K47" s="17">
        <f t="shared" si="4"/>
        <v>0</v>
      </c>
    </row>
    <row r="48" spans="2:15" ht="15" x14ac:dyDescent="0.3">
      <c r="B48" s="5" t="s">
        <v>11</v>
      </c>
      <c r="C48" s="14"/>
      <c r="D48" s="14"/>
      <c r="E48" s="14"/>
      <c r="F48" s="14"/>
      <c r="G48" s="14"/>
      <c r="H48" s="14"/>
      <c r="I48" s="14"/>
      <c r="J48" s="14"/>
      <c r="K48" s="17">
        <f t="shared" si="4"/>
        <v>0</v>
      </c>
    </row>
    <row r="49" spans="2:13" ht="15" x14ac:dyDescent="0.3">
      <c r="B49" s="5" t="s">
        <v>12</v>
      </c>
      <c r="C49" s="14"/>
      <c r="D49" s="14"/>
      <c r="E49" s="14"/>
      <c r="F49" s="14"/>
      <c r="G49" s="14"/>
      <c r="H49" s="14"/>
      <c r="I49" s="14"/>
      <c r="J49" s="14"/>
      <c r="K49" s="17">
        <f t="shared" si="4"/>
        <v>0</v>
      </c>
    </row>
    <row r="50" spans="2:13" ht="16.2" thickBot="1" x14ac:dyDescent="0.35">
      <c r="B50" s="9" t="s">
        <v>22</v>
      </c>
      <c r="C50" s="16">
        <f>SUM(C38:C49)</f>
        <v>1110</v>
      </c>
      <c r="D50" s="16">
        <f t="shared" ref="D50:K50" si="5">SUM(D38:D49)</f>
        <v>1905</v>
      </c>
      <c r="E50" s="16">
        <f t="shared" si="5"/>
        <v>467</v>
      </c>
      <c r="F50" s="16">
        <f t="shared" si="5"/>
        <v>159</v>
      </c>
      <c r="G50" s="16">
        <f t="shared" si="5"/>
        <v>73</v>
      </c>
      <c r="H50" s="16">
        <f t="shared" si="5"/>
        <v>4</v>
      </c>
      <c r="I50" s="16">
        <f t="shared" si="5"/>
        <v>1336</v>
      </c>
      <c r="J50" s="16">
        <f t="shared" si="5"/>
        <v>798</v>
      </c>
      <c r="K50" s="18">
        <f t="shared" si="5"/>
        <v>5852</v>
      </c>
    </row>
    <row r="54" spans="2:13" ht="15" thickBot="1" x14ac:dyDescent="0.35">
      <c r="B54" s="12" t="s">
        <v>28</v>
      </c>
    </row>
    <row r="55" spans="2:13" ht="15" thickBot="1" x14ac:dyDescent="0.35">
      <c r="C55" s="338" t="s">
        <v>23</v>
      </c>
      <c r="D55" s="339"/>
      <c r="E55" s="339"/>
      <c r="F55" s="339"/>
      <c r="G55" s="339"/>
      <c r="H55" s="339"/>
      <c r="I55" s="339"/>
      <c r="J55" s="340"/>
    </row>
    <row r="56" spans="2:13" ht="15" thickBot="1" x14ac:dyDescent="0.35">
      <c r="B56" s="7" t="s">
        <v>0</v>
      </c>
      <c r="C56" s="13" t="s">
        <v>13</v>
      </c>
      <c r="D56" s="13" t="s">
        <v>14</v>
      </c>
      <c r="E56" s="13" t="s">
        <v>15</v>
      </c>
      <c r="F56" s="13" t="s">
        <v>16</v>
      </c>
      <c r="G56" s="13" t="s">
        <v>17</v>
      </c>
      <c r="H56" s="13" t="s">
        <v>18</v>
      </c>
      <c r="I56" s="13" t="s">
        <v>19</v>
      </c>
      <c r="J56" s="13" t="s">
        <v>20</v>
      </c>
      <c r="K56" s="13" t="s">
        <v>21</v>
      </c>
    </row>
    <row r="57" spans="2:13" ht="15.6" thickBot="1" x14ac:dyDescent="0.35">
      <c r="B57" s="1" t="s">
        <v>1</v>
      </c>
      <c r="C57" s="14">
        <v>428</v>
      </c>
      <c r="D57" s="14"/>
      <c r="E57" s="14">
        <v>50</v>
      </c>
      <c r="F57" s="14">
        <v>4</v>
      </c>
      <c r="G57" s="14">
        <v>480</v>
      </c>
      <c r="H57" s="14">
        <v>0</v>
      </c>
      <c r="I57" s="14">
        <v>0</v>
      </c>
      <c r="J57" s="14">
        <v>432.5</v>
      </c>
      <c r="K57" s="17">
        <f>SUM(C57:J57)</f>
        <v>1394.5</v>
      </c>
    </row>
    <row r="58" spans="2:13" ht="15.6" thickBot="1" x14ac:dyDescent="0.35">
      <c r="B58" s="2" t="s">
        <v>2</v>
      </c>
      <c r="C58" s="14">
        <v>298</v>
      </c>
      <c r="D58" s="14">
        <v>39</v>
      </c>
      <c r="E58" s="14">
        <v>51</v>
      </c>
      <c r="F58" s="14">
        <v>0</v>
      </c>
      <c r="G58" s="14">
        <v>88</v>
      </c>
      <c r="H58" s="14">
        <v>0</v>
      </c>
      <c r="I58" s="14">
        <v>0</v>
      </c>
      <c r="J58" s="14">
        <v>1700.88</v>
      </c>
      <c r="K58" s="17">
        <f t="shared" ref="K58:K68" si="6">SUM(C58:J58)</f>
        <v>2176.88</v>
      </c>
    </row>
    <row r="59" spans="2:13" ht="15.6" thickBot="1" x14ac:dyDescent="0.35">
      <c r="B59" s="2" t="s">
        <v>3</v>
      </c>
      <c r="C59" s="14">
        <v>450</v>
      </c>
      <c r="D59" s="14">
        <v>0</v>
      </c>
      <c r="E59" s="14">
        <v>28</v>
      </c>
      <c r="F59" s="14">
        <v>0</v>
      </c>
      <c r="G59" s="14">
        <v>88</v>
      </c>
      <c r="H59" s="14">
        <v>14</v>
      </c>
      <c r="I59" s="14">
        <v>0</v>
      </c>
      <c r="J59" s="14">
        <v>689.24</v>
      </c>
      <c r="K59" s="17">
        <f t="shared" si="6"/>
        <v>1269.24</v>
      </c>
    </row>
    <row r="60" spans="2:13" ht="15" x14ac:dyDescent="0.3">
      <c r="B60" s="3" t="s">
        <v>4</v>
      </c>
      <c r="C60" s="14">
        <v>38</v>
      </c>
      <c r="D60" s="14">
        <v>0</v>
      </c>
      <c r="E60" s="14">
        <v>225</v>
      </c>
      <c r="F60" s="14">
        <v>0</v>
      </c>
      <c r="G60" s="14">
        <v>321</v>
      </c>
      <c r="H60" s="14">
        <v>100</v>
      </c>
      <c r="I60" s="14">
        <v>0</v>
      </c>
      <c r="J60" s="14">
        <v>898.87</v>
      </c>
      <c r="K60" s="17">
        <f t="shared" si="6"/>
        <v>1582.87</v>
      </c>
    </row>
    <row r="61" spans="2:13" ht="15" x14ac:dyDescent="0.3">
      <c r="B61" s="4" t="s">
        <v>5</v>
      </c>
      <c r="C61" s="14">
        <v>357</v>
      </c>
      <c r="D61" s="14">
        <v>411</v>
      </c>
      <c r="E61" s="14">
        <v>535</v>
      </c>
      <c r="F61" s="14">
        <v>0</v>
      </c>
      <c r="G61" s="14">
        <v>700</v>
      </c>
      <c r="H61" s="14">
        <v>121</v>
      </c>
      <c r="I61" s="14">
        <v>60</v>
      </c>
      <c r="J61" s="14">
        <v>1599.08</v>
      </c>
      <c r="K61" s="17">
        <f t="shared" si="6"/>
        <v>3783.08</v>
      </c>
    </row>
    <row r="62" spans="2:13" ht="15" x14ac:dyDescent="0.3">
      <c r="B62" s="4" t="s">
        <v>6</v>
      </c>
      <c r="C62" s="14">
        <v>363</v>
      </c>
      <c r="D62" s="14">
        <v>373</v>
      </c>
      <c r="E62" s="14">
        <v>658</v>
      </c>
      <c r="F62" s="14">
        <v>26</v>
      </c>
      <c r="G62" s="14">
        <v>883</v>
      </c>
      <c r="H62" s="14">
        <v>624</v>
      </c>
      <c r="I62" s="14">
        <v>2159</v>
      </c>
      <c r="J62" s="14">
        <v>1091.72</v>
      </c>
      <c r="K62" s="17">
        <f t="shared" si="6"/>
        <v>6177.72</v>
      </c>
    </row>
    <row r="63" spans="2:13" ht="15" x14ac:dyDescent="0.3">
      <c r="B63" s="4" t="s">
        <v>7</v>
      </c>
      <c r="C63" s="14"/>
      <c r="D63" s="14"/>
      <c r="E63" s="14"/>
      <c r="F63" s="14"/>
      <c r="G63" s="14"/>
      <c r="H63" s="14"/>
      <c r="I63" s="14"/>
      <c r="J63" s="14"/>
      <c r="K63" s="17">
        <f t="shared" si="6"/>
        <v>0</v>
      </c>
      <c r="M63" t="s">
        <v>26</v>
      </c>
    </row>
    <row r="64" spans="2:13" ht="15" x14ac:dyDescent="0.3">
      <c r="B64" s="5" t="s">
        <v>8</v>
      </c>
      <c r="C64" s="14"/>
      <c r="D64" s="14"/>
      <c r="E64" s="14"/>
      <c r="F64" s="14"/>
      <c r="G64" s="14"/>
      <c r="H64" s="14"/>
      <c r="I64" s="14"/>
      <c r="J64" s="14"/>
      <c r="K64" s="17">
        <f t="shared" si="6"/>
        <v>0</v>
      </c>
      <c r="M64" t="s">
        <v>26</v>
      </c>
    </row>
    <row r="65" spans="2:11" ht="15" x14ac:dyDescent="0.3">
      <c r="B65" s="5" t="s">
        <v>9</v>
      </c>
      <c r="C65" s="14"/>
      <c r="D65" s="14"/>
      <c r="E65" s="14"/>
      <c r="F65" s="14"/>
      <c r="G65" s="14"/>
      <c r="H65" s="14"/>
      <c r="I65" s="14"/>
      <c r="J65" s="14"/>
      <c r="K65" s="17">
        <f t="shared" si="6"/>
        <v>0</v>
      </c>
    </row>
    <row r="66" spans="2:11" ht="15" x14ac:dyDescent="0.3">
      <c r="B66" s="5" t="s">
        <v>10</v>
      </c>
      <c r="C66" s="14"/>
      <c r="D66" s="14"/>
      <c r="E66" s="14"/>
      <c r="F66" s="14"/>
      <c r="G66" s="14"/>
      <c r="H66" s="14"/>
      <c r="I66" s="14"/>
      <c r="J66" s="14"/>
      <c r="K66" s="17">
        <f t="shared" si="6"/>
        <v>0</v>
      </c>
    </row>
    <row r="67" spans="2:11" ht="15" x14ac:dyDescent="0.3">
      <c r="B67" s="5" t="s">
        <v>11</v>
      </c>
      <c r="C67" s="14"/>
      <c r="D67" s="14"/>
      <c r="E67" s="14"/>
      <c r="F67" s="14"/>
      <c r="G67" s="14"/>
      <c r="H67" s="14"/>
      <c r="I67" s="14"/>
      <c r="J67" s="14"/>
      <c r="K67" s="17">
        <f t="shared" si="6"/>
        <v>0</v>
      </c>
    </row>
    <row r="68" spans="2:11" ht="15.6" thickBot="1" x14ac:dyDescent="0.35">
      <c r="B68" s="5" t="s">
        <v>12</v>
      </c>
      <c r="C68" s="15"/>
      <c r="D68" s="15"/>
      <c r="E68" s="15"/>
      <c r="F68" s="15"/>
      <c r="G68" s="15"/>
      <c r="H68" s="15"/>
      <c r="I68" s="15"/>
      <c r="J68" s="15"/>
      <c r="K68" s="17">
        <f t="shared" si="6"/>
        <v>0</v>
      </c>
    </row>
    <row r="69" spans="2:11" ht="16.2" thickBot="1" x14ac:dyDescent="0.35">
      <c r="B69" s="9" t="s">
        <v>22</v>
      </c>
      <c r="C69" s="7">
        <f>SUM(C57:C68)</f>
        <v>1934</v>
      </c>
      <c r="D69" s="7">
        <f t="shared" ref="D69:K69" si="7">SUM(D57:D68)</f>
        <v>823</v>
      </c>
      <c r="E69" s="7">
        <f t="shared" si="7"/>
        <v>1547</v>
      </c>
      <c r="F69" s="7">
        <f t="shared" si="7"/>
        <v>30</v>
      </c>
      <c r="G69" s="7">
        <f t="shared" si="7"/>
        <v>2560</v>
      </c>
      <c r="H69" s="7">
        <f t="shared" si="7"/>
        <v>859</v>
      </c>
      <c r="I69" s="7">
        <f t="shared" si="7"/>
        <v>2219</v>
      </c>
      <c r="J69" s="7">
        <f t="shared" si="7"/>
        <v>6412.29</v>
      </c>
      <c r="K69" s="20">
        <f t="shared" si="7"/>
        <v>16384.29</v>
      </c>
    </row>
  </sheetData>
  <mergeCells count="7">
    <mergeCell ref="C36:J36"/>
    <mergeCell ref="C55:J55"/>
    <mergeCell ref="C13:J13"/>
    <mergeCell ref="B6:K6"/>
    <mergeCell ref="B8:K8"/>
    <mergeCell ref="B9:K9"/>
    <mergeCell ref="B10:K10"/>
  </mergeCells>
  <printOptions horizontalCentered="1" verticalCentered="1"/>
  <pageMargins left="0.7" right="0.7" top="0.75" bottom="0.75" header="0.3" footer="0.3"/>
  <pageSetup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E1F2-ED77-428E-B237-FB03465CC45A}">
  <sheetPr>
    <pageSetUpPr fitToPage="1"/>
  </sheetPr>
  <dimension ref="B7:S62"/>
  <sheetViews>
    <sheetView workbookViewId="0">
      <selection activeCell="C4" sqref="C4"/>
    </sheetView>
  </sheetViews>
  <sheetFormatPr defaultColWidth="8.88671875" defaultRowHeight="14.4" x14ac:dyDescent="0.3"/>
  <cols>
    <col min="1" max="1" width="8.88671875" style="30"/>
    <col min="2" max="2" width="14.109375" style="30" customWidth="1"/>
    <col min="3" max="3" width="17.88671875" style="30" customWidth="1"/>
    <col min="4" max="4" width="9.6640625" style="30" customWidth="1"/>
    <col min="5" max="5" width="8.109375" style="30" customWidth="1"/>
    <col min="6" max="6" width="17.21875" style="30" customWidth="1"/>
    <col min="7" max="7" width="9.109375" style="30" bestFit="1" customWidth="1"/>
    <col min="8" max="8" width="10.5546875" style="30" bestFit="1" customWidth="1"/>
    <col min="9" max="9" width="17.21875" style="30" customWidth="1"/>
    <col min="10" max="10" width="11.44140625" style="30" bestFit="1" customWidth="1"/>
    <col min="11" max="11" width="9.44140625" style="30" bestFit="1" customWidth="1"/>
    <col min="12" max="12" width="16.88671875" style="30" customWidth="1"/>
    <col min="13" max="13" width="9" style="30" bestFit="1" customWidth="1"/>
    <col min="14" max="14" width="10.44140625" style="30" bestFit="1" customWidth="1"/>
    <col min="15" max="16384" width="8.88671875" style="30"/>
  </cols>
  <sheetData>
    <row r="7" spans="2:19" ht="18" x14ac:dyDescent="0.35">
      <c r="B7" s="343" t="s">
        <v>36</v>
      </c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</row>
    <row r="8" spans="2:19" ht="18" x14ac:dyDescent="0.35">
      <c r="B8" s="29"/>
      <c r="C8" s="343" t="s">
        <v>37</v>
      </c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</row>
    <row r="9" spans="2:19" ht="15" thickBot="1" x14ac:dyDescent="0.35"/>
    <row r="10" spans="2:19" ht="15" thickBot="1" x14ac:dyDescent="0.35">
      <c r="C10" s="344" t="s">
        <v>38</v>
      </c>
      <c r="D10" s="345"/>
      <c r="E10" s="346"/>
      <c r="F10" s="347" t="s">
        <v>39</v>
      </c>
      <c r="G10" s="348"/>
      <c r="H10" s="349"/>
      <c r="I10" s="350" t="s">
        <v>40</v>
      </c>
      <c r="J10" s="351"/>
      <c r="K10" s="352"/>
      <c r="L10" s="353" t="s">
        <v>41</v>
      </c>
      <c r="M10" s="354"/>
      <c r="N10" s="355"/>
      <c r="O10" s="30" t="s">
        <v>26</v>
      </c>
    </row>
    <row r="11" spans="2:19" ht="15.6" x14ac:dyDescent="0.3">
      <c r="B11" s="31" t="s">
        <v>42</v>
      </c>
      <c r="C11" s="32" t="s">
        <v>43</v>
      </c>
      <c r="D11" s="33" t="s">
        <v>44</v>
      </c>
      <c r="E11" s="34" t="s">
        <v>45</v>
      </c>
      <c r="F11" s="32" t="s">
        <v>43</v>
      </c>
      <c r="G11" s="33" t="s">
        <v>44</v>
      </c>
      <c r="H11" s="34" t="s">
        <v>45</v>
      </c>
      <c r="I11" s="32" t="s">
        <v>43</v>
      </c>
      <c r="J11" s="33" t="s">
        <v>44</v>
      </c>
      <c r="K11" s="34" t="s">
        <v>45</v>
      </c>
      <c r="L11" s="32" t="s">
        <v>43</v>
      </c>
      <c r="M11" s="33" t="s">
        <v>44</v>
      </c>
      <c r="N11" s="34" t="s">
        <v>45</v>
      </c>
      <c r="O11" s="35"/>
      <c r="P11" s="35"/>
      <c r="Q11" s="35"/>
      <c r="R11" s="35"/>
    </row>
    <row r="12" spans="2:19" ht="16.2" thickBot="1" x14ac:dyDescent="0.35">
      <c r="B12" s="36" t="s">
        <v>46</v>
      </c>
      <c r="C12" s="99">
        <v>2036</v>
      </c>
      <c r="D12" s="100">
        <v>52</v>
      </c>
      <c r="E12" s="101">
        <v>2036</v>
      </c>
      <c r="F12" s="99">
        <v>3596</v>
      </c>
      <c r="G12" s="100">
        <v>58</v>
      </c>
      <c r="H12" s="101">
        <v>3599</v>
      </c>
      <c r="I12" s="99">
        <v>2000</v>
      </c>
      <c r="J12" s="100">
        <v>37</v>
      </c>
      <c r="K12" s="101">
        <v>2000</v>
      </c>
      <c r="L12" s="93">
        <f t="shared" ref="L12:N19" si="0">SUM(I12+F12+C12)</f>
        <v>7632</v>
      </c>
      <c r="M12" s="94">
        <f>SUM(J12+G12+D12)</f>
        <v>147</v>
      </c>
      <c r="N12" s="95">
        <f>SUM(K12+H12+E12)</f>
        <v>7635</v>
      </c>
      <c r="O12" s="37"/>
      <c r="P12" s="38"/>
      <c r="Q12" s="38"/>
      <c r="R12" s="37"/>
      <c r="S12" s="30" t="s">
        <v>26</v>
      </c>
    </row>
    <row r="13" spans="2:19" ht="16.2" thickBot="1" x14ac:dyDescent="0.35">
      <c r="B13" s="36" t="s">
        <v>47</v>
      </c>
      <c r="C13" s="99">
        <v>841</v>
      </c>
      <c r="D13" s="100">
        <v>18</v>
      </c>
      <c r="E13" s="101">
        <v>965</v>
      </c>
      <c r="F13" s="99">
        <v>2987</v>
      </c>
      <c r="G13" s="100">
        <v>109</v>
      </c>
      <c r="H13" s="101">
        <v>6687</v>
      </c>
      <c r="I13" s="99">
        <v>254</v>
      </c>
      <c r="J13" s="100">
        <v>10</v>
      </c>
      <c r="K13" s="101">
        <v>1137</v>
      </c>
      <c r="L13" s="93">
        <f t="shared" si="0"/>
        <v>4082</v>
      </c>
      <c r="M13" s="94">
        <f t="shared" si="0"/>
        <v>137</v>
      </c>
      <c r="N13" s="95">
        <f t="shared" si="0"/>
        <v>8789</v>
      </c>
      <c r="O13" s="37"/>
      <c r="P13" s="38"/>
      <c r="Q13" s="38"/>
      <c r="R13" s="37"/>
      <c r="S13" s="30" t="s">
        <v>26</v>
      </c>
    </row>
    <row r="14" spans="2:19" ht="16.2" thickBot="1" x14ac:dyDescent="0.35">
      <c r="B14" s="36" t="s">
        <v>48</v>
      </c>
      <c r="C14" s="99">
        <v>2942</v>
      </c>
      <c r="D14" s="100">
        <v>166</v>
      </c>
      <c r="E14" s="101">
        <v>4665</v>
      </c>
      <c r="F14" s="99">
        <v>1989</v>
      </c>
      <c r="G14" s="100">
        <v>66</v>
      </c>
      <c r="H14" s="101">
        <v>3746</v>
      </c>
      <c r="I14" s="99">
        <v>0</v>
      </c>
      <c r="J14" s="100">
        <v>0</v>
      </c>
      <c r="K14" s="101">
        <v>0</v>
      </c>
      <c r="L14" s="93">
        <f t="shared" si="0"/>
        <v>4931</v>
      </c>
      <c r="M14" s="94">
        <f t="shared" si="0"/>
        <v>232</v>
      </c>
      <c r="N14" s="95">
        <f t="shared" si="0"/>
        <v>8411</v>
      </c>
      <c r="O14" s="37"/>
      <c r="P14" s="38"/>
      <c r="Q14" s="38"/>
      <c r="R14" s="37"/>
    </row>
    <row r="15" spans="2:19" ht="16.2" thickBot="1" x14ac:dyDescent="0.35">
      <c r="B15" s="36" t="s">
        <v>49</v>
      </c>
      <c r="C15" s="99">
        <v>628</v>
      </c>
      <c r="D15" s="100">
        <v>40</v>
      </c>
      <c r="E15" s="101">
        <v>628</v>
      </c>
      <c r="F15" s="99">
        <v>239</v>
      </c>
      <c r="G15" s="100">
        <v>22</v>
      </c>
      <c r="H15" s="101">
        <v>239</v>
      </c>
      <c r="I15" s="99">
        <v>600</v>
      </c>
      <c r="J15" s="100">
        <v>11</v>
      </c>
      <c r="K15" s="101">
        <v>600</v>
      </c>
      <c r="L15" s="93">
        <f t="shared" si="0"/>
        <v>1467</v>
      </c>
      <c r="M15" s="94">
        <f t="shared" si="0"/>
        <v>73</v>
      </c>
      <c r="N15" s="95">
        <f t="shared" si="0"/>
        <v>1467</v>
      </c>
      <c r="O15" s="37"/>
      <c r="P15" s="38"/>
      <c r="Q15" s="38" t="s">
        <v>26</v>
      </c>
      <c r="R15" s="37"/>
    </row>
    <row r="16" spans="2:19" ht="16.2" thickBot="1" x14ac:dyDescent="0.35">
      <c r="B16" s="36" t="s">
        <v>50</v>
      </c>
      <c r="C16" s="99">
        <v>815</v>
      </c>
      <c r="D16" s="100">
        <v>19</v>
      </c>
      <c r="E16" s="101">
        <v>815</v>
      </c>
      <c r="F16" s="99">
        <v>1555</v>
      </c>
      <c r="G16" s="100">
        <v>22</v>
      </c>
      <c r="H16" s="101">
        <v>1555</v>
      </c>
      <c r="I16" s="99">
        <v>1536</v>
      </c>
      <c r="J16" s="100">
        <v>40</v>
      </c>
      <c r="K16" s="101">
        <v>1536</v>
      </c>
      <c r="L16" s="93">
        <f t="shared" si="0"/>
        <v>3906</v>
      </c>
      <c r="M16" s="94">
        <f t="shared" si="0"/>
        <v>81</v>
      </c>
      <c r="N16" s="95">
        <f t="shared" si="0"/>
        <v>3906</v>
      </c>
      <c r="O16" s="37"/>
      <c r="P16" s="38"/>
      <c r="Q16" s="38" t="s">
        <v>26</v>
      </c>
      <c r="R16" s="37"/>
    </row>
    <row r="17" spans="2:18" ht="16.2" thickBot="1" x14ac:dyDescent="0.35">
      <c r="B17" s="36" t="s">
        <v>51</v>
      </c>
      <c r="C17" s="99">
        <v>0</v>
      </c>
      <c r="D17" s="100">
        <v>0</v>
      </c>
      <c r="E17" s="101">
        <v>0</v>
      </c>
      <c r="F17" s="99">
        <v>589</v>
      </c>
      <c r="G17" s="100">
        <v>17</v>
      </c>
      <c r="H17" s="101">
        <v>594</v>
      </c>
      <c r="I17" s="99">
        <v>465</v>
      </c>
      <c r="J17" s="100">
        <v>17</v>
      </c>
      <c r="K17" s="101">
        <v>490</v>
      </c>
      <c r="L17" s="93">
        <f t="shared" si="0"/>
        <v>1054</v>
      </c>
      <c r="M17" s="94">
        <f t="shared" si="0"/>
        <v>34</v>
      </c>
      <c r="N17" s="95">
        <f t="shared" si="0"/>
        <v>1084</v>
      </c>
      <c r="O17" s="37"/>
      <c r="P17" s="38"/>
      <c r="Q17" s="38"/>
      <c r="R17" s="37"/>
    </row>
    <row r="18" spans="2:18" ht="16.2" thickBot="1" x14ac:dyDescent="0.35">
      <c r="B18" s="36" t="s">
        <v>52</v>
      </c>
      <c r="C18" s="99">
        <v>1386</v>
      </c>
      <c r="D18" s="100">
        <v>98</v>
      </c>
      <c r="E18" s="101">
        <v>2062</v>
      </c>
      <c r="F18" s="99">
        <v>1522</v>
      </c>
      <c r="G18" s="100">
        <v>58</v>
      </c>
      <c r="H18" s="101">
        <v>1797</v>
      </c>
      <c r="I18" s="99">
        <v>826</v>
      </c>
      <c r="J18" s="100">
        <v>42</v>
      </c>
      <c r="K18" s="101">
        <v>1135</v>
      </c>
      <c r="L18" s="93">
        <f t="shared" si="0"/>
        <v>3734</v>
      </c>
      <c r="M18" s="94">
        <f t="shared" si="0"/>
        <v>198</v>
      </c>
      <c r="N18" s="95">
        <f t="shared" si="0"/>
        <v>4994</v>
      </c>
      <c r="O18" s="37"/>
      <c r="P18" s="38"/>
      <c r="Q18" s="38"/>
      <c r="R18" s="37" t="s">
        <v>26</v>
      </c>
    </row>
    <row r="19" spans="2:18" ht="16.2" thickBot="1" x14ac:dyDescent="0.35">
      <c r="B19" s="39" t="s">
        <v>53</v>
      </c>
      <c r="C19" s="99">
        <v>1682</v>
      </c>
      <c r="D19" s="100">
        <v>21</v>
      </c>
      <c r="E19" s="101">
        <v>3192</v>
      </c>
      <c r="F19" s="99">
        <v>2863</v>
      </c>
      <c r="G19" s="100">
        <v>74</v>
      </c>
      <c r="H19" s="101">
        <v>3457</v>
      </c>
      <c r="I19" s="99">
        <v>0</v>
      </c>
      <c r="J19" s="100">
        <v>0</v>
      </c>
      <c r="K19" s="101">
        <v>0</v>
      </c>
      <c r="L19" s="93">
        <f t="shared" si="0"/>
        <v>4545</v>
      </c>
      <c r="M19" s="94">
        <f t="shared" si="0"/>
        <v>95</v>
      </c>
      <c r="N19" s="95">
        <f t="shared" si="0"/>
        <v>6649</v>
      </c>
      <c r="O19" s="37"/>
      <c r="P19" s="38"/>
      <c r="Q19" s="38"/>
      <c r="R19" s="37"/>
    </row>
    <row r="20" spans="2:18" ht="16.2" thickBot="1" x14ac:dyDescent="0.35">
      <c r="B20" s="40" t="s">
        <v>54</v>
      </c>
      <c r="C20" s="96">
        <f>SUM(C12:C19)</f>
        <v>10330</v>
      </c>
      <c r="D20" s="97">
        <f>SUM(D12:D19)</f>
        <v>414</v>
      </c>
      <c r="E20" s="98">
        <f t="shared" ref="E20:N20" si="1">SUM(E12:E19)</f>
        <v>14363</v>
      </c>
      <c r="F20" s="102">
        <f t="shared" si="1"/>
        <v>15340</v>
      </c>
      <c r="G20" s="97">
        <f t="shared" si="1"/>
        <v>426</v>
      </c>
      <c r="H20" s="98">
        <f t="shared" si="1"/>
        <v>21674</v>
      </c>
      <c r="I20" s="96">
        <f t="shared" si="1"/>
        <v>5681</v>
      </c>
      <c r="J20" s="97">
        <f t="shared" si="1"/>
        <v>157</v>
      </c>
      <c r="K20" s="98">
        <f t="shared" si="1"/>
        <v>6898</v>
      </c>
      <c r="L20" s="96">
        <f>SUM(I20+F20+C20)</f>
        <v>31351</v>
      </c>
      <c r="M20" s="97">
        <f t="shared" si="1"/>
        <v>997</v>
      </c>
      <c r="N20" s="98">
        <f t="shared" si="1"/>
        <v>42935</v>
      </c>
    </row>
    <row r="22" spans="2:18" ht="15.6" x14ac:dyDescent="0.3">
      <c r="B22" s="41"/>
      <c r="I22" s="42"/>
    </row>
    <row r="23" spans="2:18" ht="18" x14ac:dyDescent="0.35">
      <c r="B23" s="356" t="s">
        <v>55</v>
      </c>
      <c r="C23" s="356"/>
      <c r="D23" s="356"/>
      <c r="E23" s="356"/>
      <c r="F23" s="356"/>
      <c r="G23" s="356"/>
      <c r="H23" s="356"/>
      <c r="I23" s="356"/>
      <c r="J23" s="356"/>
      <c r="K23" s="43"/>
    </row>
    <row r="24" spans="2:18" ht="18" x14ac:dyDescent="0.35">
      <c r="B24" s="343" t="s">
        <v>56</v>
      </c>
      <c r="C24" s="343"/>
      <c r="D24" s="343"/>
      <c r="E24" s="343"/>
      <c r="F24" s="343"/>
      <c r="G24" s="343"/>
      <c r="H24" s="343"/>
      <c r="I24" s="343"/>
      <c r="J24" s="343"/>
      <c r="K24" s="30" t="s">
        <v>26</v>
      </c>
      <c r="N24" s="44"/>
    </row>
    <row r="25" spans="2:18" ht="18.600000000000001" thickBot="1" x14ac:dyDescent="0.4">
      <c r="B25" s="45"/>
      <c r="C25" s="45"/>
      <c r="D25" s="45"/>
      <c r="E25" s="45"/>
      <c r="F25" s="45"/>
      <c r="G25" s="45"/>
      <c r="N25" s="44"/>
    </row>
    <row r="26" spans="2:18" ht="15" thickBot="1" x14ac:dyDescent="0.35">
      <c r="C26" s="353" t="s">
        <v>38</v>
      </c>
      <c r="D26" s="355"/>
      <c r="E26" s="353" t="s">
        <v>39</v>
      </c>
      <c r="F26" s="355"/>
      <c r="G26" s="353" t="s">
        <v>40</v>
      </c>
      <c r="H26" s="355"/>
      <c r="I26" s="353" t="s">
        <v>57</v>
      </c>
      <c r="J26" s="355"/>
      <c r="K26" s="46"/>
      <c r="N26" s="44"/>
    </row>
    <row r="27" spans="2:18" ht="15.6" x14ac:dyDescent="0.3">
      <c r="B27" s="47" t="s">
        <v>42</v>
      </c>
      <c r="C27" s="48" t="s">
        <v>58</v>
      </c>
      <c r="D27" s="49" t="s">
        <v>45</v>
      </c>
      <c r="E27" s="50" t="s">
        <v>58</v>
      </c>
      <c r="F27" s="51" t="s">
        <v>45</v>
      </c>
      <c r="G27" s="48" t="s">
        <v>58</v>
      </c>
      <c r="H27" s="51" t="s">
        <v>45</v>
      </c>
      <c r="I27" s="50" t="s">
        <v>58</v>
      </c>
      <c r="J27" s="51" t="s">
        <v>45</v>
      </c>
      <c r="O27" s="30" t="s">
        <v>26</v>
      </c>
    </row>
    <row r="28" spans="2:18" ht="15.6" x14ac:dyDescent="0.3">
      <c r="B28" s="52" t="s">
        <v>46</v>
      </c>
      <c r="C28" s="103">
        <v>96</v>
      </c>
      <c r="D28" s="104">
        <v>7666</v>
      </c>
      <c r="E28" s="105">
        <v>130</v>
      </c>
      <c r="F28" s="106">
        <v>7593</v>
      </c>
      <c r="G28" s="107">
        <v>101</v>
      </c>
      <c r="H28" s="108">
        <v>7004</v>
      </c>
      <c r="I28" s="109">
        <f>SUM(G28+E28+C28)</f>
        <v>327</v>
      </c>
      <c r="J28" s="110">
        <f>SUM(H28+F28+D28)</f>
        <v>22263</v>
      </c>
    </row>
    <row r="29" spans="2:18" ht="15.6" x14ac:dyDescent="0.3">
      <c r="B29" s="52" t="s">
        <v>47</v>
      </c>
      <c r="C29" s="103">
        <v>138</v>
      </c>
      <c r="D29" s="104">
        <v>4249</v>
      </c>
      <c r="E29" s="109">
        <v>185</v>
      </c>
      <c r="F29" s="110">
        <v>3934</v>
      </c>
      <c r="G29" s="103">
        <v>146</v>
      </c>
      <c r="H29" s="111">
        <v>3514</v>
      </c>
      <c r="I29" s="109">
        <f>SUM(G29+E29+C29)</f>
        <v>469</v>
      </c>
      <c r="J29" s="110">
        <f>SUM(H29+F29+D29)</f>
        <v>11697</v>
      </c>
      <c r="L29" s="30" t="s">
        <v>26</v>
      </c>
    </row>
    <row r="30" spans="2:18" ht="15.6" x14ac:dyDescent="0.3">
      <c r="B30" s="52" t="s">
        <v>48</v>
      </c>
      <c r="C30" s="103">
        <v>188</v>
      </c>
      <c r="D30" s="104">
        <v>6835</v>
      </c>
      <c r="E30" s="109">
        <v>141</v>
      </c>
      <c r="F30" s="110">
        <v>5780</v>
      </c>
      <c r="G30" s="103">
        <v>193</v>
      </c>
      <c r="H30" s="111">
        <v>6827</v>
      </c>
      <c r="I30" s="109">
        <f t="shared" ref="I30:J35" si="2">SUM(G30+E30+C30)</f>
        <v>522</v>
      </c>
      <c r="J30" s="110">
        <f t="shared" si="2"/>
        <v>19442</v>
      </c>
      <c r="K30" s="53"/>
      <c r="M30" s="53"/>
      <c r="N30" s="53"/>
      <c r="O30" s="53"/>
      <c r="R30" s="30" t="s">
        <v>26</v>
      </c>
    </row>
    <row r="31" spans="2:18" ht="15.6" x14ac:dyDescent="0.3">
      <c r="B31" s="52" t="s">
        <v>49</v>
      </c>
      <c r="C31" s="103">
        <v>35</v>
      </c>
      <c r="D31" s="104">
        <v>778</v>
      </c>
      <c r="E31" s="109">
        <v>16</v>
      </c>
      <c r="F31" s="110">
        <v>248</v>
      </c>
      <c r="G31" s="103">
        <v>37</v>
      </c>
      <c r="H31" s="111">
        <v>959</v>
      </c>
      <c r="I31" s="109">
        <f t="shared" si="2"/>
        <v>88</v>
      </c>
      <c r="J31" s="110">
        <f t="shared" si="2"/>
        <v>1985</v>
      </c>
      <c r="K31" s="53"/>
      <c r="M31" s="53"/>
      <c r="N31" s="53"/>
      <c r="O31" s="53"/>
    </row>
    <row r="32" spans="2:18" ht="15.6" x14ac:dyDescent="0.3">
      <c r="B32" s="52" t="s">
        <v>50</v>
      </c>
      <c r="C32" s="103">
        <v>78</v>
      </c>
      <c r="D32" s="104">
        <v>2450</v>
      </c>
      <c r="E32" s="109">
        <v>78</v>
      </c>
      <c r="F32" s="110">
        <v>3845</v>
      </c>
      <c r="G32" s="103">
        <v>74</v>
      </c>
      <c r="H32" s="111">
        <v>1910</v>
      </c>
      <c r="I32" s="109">
        <f>SUM(G32+E32+C32)</f>
        <v>230</v>
      </c>
      <c r="J32" s="110">
        <f>SUM(H32+F32+D32)</f>
        <v>8205</v>
      </c>
      <c r="K32" s="53"/>
      <c r="M32" s="53"/>
      <c r="N32" s="53"/>
      <c r="O32" s="53"/>
    </row>
    <row r="33" spans="2:15" ht="15.6" x14ac:dyDescent="0.3">
      <c r="B33" s="52" t="s">
        <v>51</v>
      </c>
      <c r="C33" s="103">
        <v>0</v>
      </c>
      <c r="D33" s="104">
        <v>0</v>
      </c>
      <c r="E33" s="109">
        <v>48</v>
      </c>
      <c r="F33" s="110">
        <v>988</v>
      </c>
      <c r="G33" s="103">
        <v>59</v>
      </c>
      <c r="H33" s="112">
        <v>1298</v>
      </c>
      <c r="I33" s="109">
        <f t="shared" si="2"/>
        <v>107</v>
      </c>
      <c r="J33" s="110">
        <f t="shared" si="2"/>
        <v>2286</v>
      </c>
      <c r="O33" s="53"/>
    </row>
    <row r="34" spans="2:15" ht="15.6" x14ac:dyDescent="0.3">
      <c r="B34" s="52" t="s">
        <v>52</v>
      </c>
      <c r="C34" s="103">
        <v>49</v>
      </c>
      <c r="D34" s="104">
        <v>1596</v>
      </c>
      <c r="E34" s="109">
        <v>67</v>
      </c>
      <c r="F34" s="110">
        <v>2497</v>
      </c>
      <c r="G34" s="103">
        <v>70</v>
      </c>
      <c r="H34" s="112">
        <v>3770</v>
      </c>
      <c r="I34" s="109">
        <f t="shared" si="2"/>
        <v>186</v>
      </c>
      <c r="J34" s="110">
        <f t="shared" si="2"/>
        <v>7863</v>
      </c>
      <c r="O34" s="53"/>
    </row>
    <row r="35" spans="2:15" ht="16.2" thickBot="1" x14ac:dyDescent="0.35">
      <c r="B35" s="54" t="s">
        <v>53</v>
      </c>
      <c r="C35" s="103">
        <v>198</v>
      </c>
      <c r="D35" s="113">
        <v>9442</v>
      </c>
      <c r="E35" s="103">
        <v>336</v>
      </c>
      <c r="F35" s="113">
        <v>21199</v>
      </c>
      <c r="G35" s="107">
        <v>52</v>
      </c>
      <c r="H35" s="108">
        <v>9420</v>
      </c>
      <c r="I35" s="109">
        <f t="shared" si="2"/>
        <v>586</v>
      </c>
      <c r="J35" s="110">
        <f t="shared" si="2"/>
        <v>40061</v>
      </c>
      <c r="O35" s="53"/>
    </row>
    <row r="36" spans="2:15" ht="16.2" thickBot="1" x14ac:dyDescent="0.35">
      <c r="B36" s="40" t="s">
        <v>54</v>
      </c>
      <c r="C36" s="114">
        <f>SUM(C28:C35)</f>
        <v>782</v>
      </c>
      <c r="D36" s="115">
        <f t="shared" ref="D36:J36" si="3">SUM(D28:D35)</f>
        <v>33016</v>
      </c>
      <c r="E36" s="116">
        <f t="shared" si="3"/>
        <v>1001</v>
      </c>
      <c r="F36" s="117">
        <f t="shared" si="3"/>
        <v>46084</v>
      </c>
      <c r="G36" s="114">
        <f t="shared" si="3"/>
        <v>732</v>
      </c>
      <c r="H36" s="114">
        <f>SUM(H28:H35)</f>
        <v>34702</v>
      </c>
      <c r="I36" s="114">
        <f t="shared" si="3"/>
        <v>2515</v>
      </c>
      <c r="J36" s="115">
        <f t="shared" si="3"/>
        <v>113802</v>
      </c>
      <c r="O36" s="53"/>
    </row>
    <row r="37" spans="2:15" x14ac:dyDescent="0.3">
      <c r="O37" s="53"/>
    </row>
    <row r="38" spans="2:15" ht="15.6" x14ac:dyDescent="0.3">
      <c r="B38" s="41"/>
      <c r="C38" s="42"/>
      <c r="D38" s="42"/>
      <c r="E38" s="42"/>
    </row>
    <row r="39" spans="2:15" ht="15.6" x14ac:dyDescent="0.3">
      <c r="C39" s="357" t="s">
        <v>59</v>
      </c>
      <c r="D39" s="357"/>
      <c r="E39" s="357"/>
      <c r="F39" s="357"/>
      <c r="G39" s="357"/>
      <c r="H39" s="357"/>
      <c r="I39" s="357"/>
      <c r="J39" s="357"/>
    </row>
    <row r="40" spans="2:15" ht="16.2" thickBot="1" x14ac:dyDescent="0.35">
      <c r="C40" s="358" t="s">
        <v>56</v>
      </c>
      <c r="D40" s="358"/>
      <c r="E40" s="358"/>
      <c r="F40" s="358"/>
      <c r="G40" s="358"/>
      <c r="H40" s="358"/>
      <c r="I40" s="358"/>
    </row>
    <row r="41" spans="2:15" ht="15" thickBot="1" x14ac:dyDescent="0.35">
      <c r="C41" s="35"/>
      <c r="D41" s="35"/>
      <c r="E41" s="35"/>
      <c r="F41" s="35"/>
      <c r="G41" s="35"/>
      <c r="H41" s="35"/>
      <c r="I41" s="35"/>
      <c r="O41" s="53"/>
    </row>
    <row r="42" spans="2:15" ht="15" thickBot="1" x14ac:dyDescent="0.35">
      <c r="C42" s="359" t="s">
        <v>38</v>
      </c>
      <c r="D42" s="360"/>
      <c r="E42" s="359" t="s">
        <v>39</v>
      </c>
      <c r="F42" s="360"/>
      <c r="G42" s="359" t="s">
        <v>40</v>
      </c>
      <c r="H42" s="360"/>
      <c r="I42" s="359" t="s">
        <v>57</v>
      </c>
      <c r="J42" s="360"/>
      <c r="O42" s="53"/>
    </row>
    <row r="43" spans="2:15" x14ac:dyDescent="0.3">
      <c r="B43" s="55" t="s">
        <v>42</v>
      </c>
      <c r="C43" s="56" t="s">
        <v>58</v>
      </c>
      <c r="D43" s="57" t="s">
        <v>45</v>
      </c>
      <c r="E43" s="56" t="s">
        <v>58</v>
      </c>
      <c r="F43" s="57" t="s">
        <v>45</v>
      </c>
      <c r="G43" s="56" t="s">
        <v>58</v>
      </c>
      <c r="H43" s="57" t="s">
        <v>45</v>
      </c>
      <c r="I43" s="56" t="s">
        <v>58</v>
      </c>
      <c r="J43" s="57" t="s">
        <v>45</v>
      </c>
      <c r="O43" s="53"/>
    </row>
    <row r="44" spans="2:15" x14ac:dyDescent="0.3">
      <c r="B44" s="58" t="s">
        <v>46</v>
      </c>
      <c r="C44" s="105">
        <v>4</v>
      </c>
      <c r="D44" s="108">
        <v>1040</v>
      </c>
      <c r="E44" s="105">
        <v>5</v>
      </c>
      <c r="F44" s="108">
        <v>1240</v>
      </c>
      <c r="G44" s="105">
        <v>6</v>
      </c>
      <c r="H44" s="108">
        <v>1200</v>
      </c>
      <c r="I44" s="118">
        <f>SUM(G44+E44+C44)</f>
        <v>15</v>
      </c>
      <c r="J44" s="119">
        <f>SUM(H44+F44+D44)</f>
        <v>3480</v>
      </c>
      <c r="O44" s="53"/>
    </row>
    <row r="45" spans="2:15" x14ac:dyDescent="0.3">
      <c r="B45" s="58" t="s">
        <v>47</v>
      </c>
      <c r="C45" s="105">
        <v>0</v>
      </c>
      <c r="D45" s="108">
        <v>0</v>
      </c>
      <c r="E45" s="105">
        <v>1</v>
      </c>
      <c r="F45" s="108">
        <v>16</v>
      </c>
      <c r="G45" s="105">
        <v>0</v>
      </c>
      <c r="H45" s="108">
        <v>0</v>
      </c>
      <c r="I45" s="118">
        <f t="shared" ref="I45:J51" si="4">SUM(G45+E45+C45)</f>
        <v>1</v>
      </c>
      <c r="J45" s="119">
        <f t="shared" si="4"/>
        <v>16</v>
      </c>
      <c r="O45" s="53"/>
    </row>
    <row r="46" spans="2:15" x14ac:dyDescent="0.3">
      <c r="B46" s="58" t="s">
        <v>48</v>
      </c>
      <c r="C46" s="105">
        <v>0</v>
      </c>
      <c r="D46" s="108">
        <v>0</v>
      </c>
      <c r="E46" s="105">
        <v>0</v>
      </c>
      <c r="F46" s="108">
        <v>0</v>
      </c>
      <c r="G46" s="105">
        <v>0</v>
      </c>
      <c r="H46" s="108">
        <v>0</v>
      </c>
      <c r="I46" s="118">
        <f>SUM(G46+E46+C46)</f>
        <v>0</v>
      </c>
      <c r="J46" s="119">
        <f>SUM(H46+F46+D46)</f>
        <v>0</v>
      </c>
    </row>
    <row r="47" spans="2:15" x14ac:dyDescent="0.3">
      <c r="B47" s="58" t="s">
        <v>49</v>
      </c>
      <c r="C47" s="105">
        <v>0</v>
      </c>
      <c r="D47" s="108">
        <v>0</v>
      </c>
      <c r="E47" s="105">
        <v>0</v>
      </c>
      <c r="F47" s="108">
        <v>0</v>
      </c>
      <c r="G47" s="105">
        <v>0</v>
      </c>
      <c r="H47" s="108">
        <v>0</v>
      </c>
      <c r="I47" s="118">
        <f t="shared" si="4"/>
        <v>0</v>
      </c>
      <c r="J47" s="119">
        <f t="shared" si="4"/>
        <v>0</v>
      </c>
    </row>
    <row r="48" spans="2:15" x14ac:dyDescent="0.3">
      <c r="B48" s="58" t="s">
        <v>50</v>
      </c>
      <c r="C48" s="105">
        <v>2</v>
      </c>
      <c r="D48" s="108">
        <v>35</v>
      </c>
      <c r="E48" s="105">
        <v>5</v>
      </c>
      <c r="F48" s="108">
        <v>100</v>
      </c>
      <c r="G48" s="105">
        <v>3</v>
      </c>
      <c r="H48" s="108">
        <v>100</v>
      </c>
      <c r="I48" s="118">
        <f t="shared" si="4"/>
        <v>10</v>
      </c>
      <c r="J48" s="119">
        <f t="shared" si="4"/>
        <v>235</v>
      </c>
    </row>
    <row r="49" spans="2:10" x14ac:dyDescent="0.3">
      <c r="B49" s="58" t="s">
        <v>51</v>
      </c>
      <c r="C49" s="105">
        <v>0</v>
      </c>
      <c r="D49" s="108">
        <v>0</v>
      </c>
      <c r="E49" s="105">
        <v>0</v>
      </c>
      <c r="F49" s="108">
        <v>0</v>
      </c>
      <c r="G49" s="105">
        <v>0</v>
      </c>
      <c r="H49" s="108">
        <v>0</v>
      </c>
      <c r="I49" s="118">
        <f t="shared" si="4"/>
        <v>0</v>
      </c>
      <c r="J49" s="119">
        <f t="shared" si="4"/>
        <v>0</v>
      </c>
    </row>
    <row r="50" spans="2:10" x14ac:dyDescent="0.3">
      <c r="B50" s="58" t="s">
        <v>52</v>
      </c>
      <c r="C50" s="105">
        <v>0</v>
      </c>
      <c r="D50" s="108">
        <v>0</v>
      </c>
      <c r="E50" s="105">
        <v>0</v>
      </c>
      <c r="F50" s="108">
        <v>0</v>
      </c>
      <c r="G50" s="105">
        <v>0</v>
      </c>
      <c r="H50" s="108">
        <v>0</v>
      </c>
      <c r="I50" s="118">
        <f t="shared" si="4"/>
        <v>0</v>
      </c>
      <c r="J50" s="119">
        <f t="shared" si="4"/>
        <v>0</v>
      </c>
    </row>
    <row r="51" spans="2:10" x14ac:dyDescent="0.3">
      <c r="B51" s="58" t="s">
        <v>53</v>
      </c>
      <c r="C51" s="105">
        <v>0</v>
      </c>
      <c r="D51" s="108">
        <v>0</v>
      </c>
      <c r="E51" s="105">
        <v>0</v>
      </c>
      <c r="F51" s="108">
        <v>0</v>
      </c>
      <c r="G51" s="105">
        <v>0</v>
      </c>
      <c r="H51" s="108">
        <v>0</v>
      </c>
      <c r="I51" s="118">
        <f t="shared" si="4"/>
        <v>0</v>
      </c>
      <c r="J51" s="119">
        <f t="shared" si="4"/>
        <v>0</v>
      </c>
    </row>
    <row r="52" spans="2:10" ht="15" thickBot="1" x14ac:dyDescent="0.35">
      <c r="B52" s="59" t="s">
        <v>54</v>
      </c>
      <c r="C52" s="120">
        <f>SUM(C44:C51)</f>
        <v>6</v>
      </c>
      <c r="D52" s="121">
        <f>SUM(D44:D51)</f>
        <v>1075</v>
      </c>
      <c r="E52" s="120">
        <f t="shared" ref="E52:J52" si="5">SUM(E44:E51)</f>
        <v>11</v>
      </c>
      <c r="F52" s="121">
        <f t="shared" si="5"/>
        <v>1356</v>
      </c>
      <c r="G52" s="120">
        <f t="shared" si="5"/>
        <v>9</v>
      </c>
      <c r="H52" s="121">
        <f t="shared" si="5"/>
        <v>1300</v>
      </c>
      <c r="I52" s="114">
        <f t="shared" si="5"/>
        <v>26</v>
      </c>
      <c r="J52" s="122">
        <f t="shared" si="5"/>
        <v>3731</v>
      </c>
    </row>
    <row r="58" spans="2:10" x14ac:dyDescent="0.3">
      <c r="C58" s="60"/>
      <c r="D58" s="60"/>
      <c r="E58" s="60"/>
    </row>
    <row r="59" spans="2:10" x14ac:dyDescent="0.3">
      <c r="C59" s="35"/>
      <c r="D59" s="35"/>
      <c r="E59" s="35"/>
    </row>
    <row r="60" spans="2:10" x14ac:dyDescent="0.3">
      <c r="C60" s="35"/>
      <c r="D60" s="35"/>
      <c r="E60" s="35"/>
    </row>
    <row r="61" spans="2:10" x14ac:dyDescent="0.3">
      <c r="C61" s="35"/>
      <c r="D61" s="35"/>
      <c r="E61" s="35"/>
    </row>
    <row r="62" spans="2:10" x14ac:dyDescent="0.3">
      <c r="C62" s="35"/>
      <c r="D62" s="35"/>
      <c r="E62" s="35"/>
    </row>
  </sheetData>
  <mergeCells count="18">
    <mergeCell ref="C39:J39"/>
    <mergeCell ref="C40:I40"/>
    <mergeCell ref="C42:D42"/>
    <mergeCell ref="E42:F42"/>
    <mergeCell ref="G42:H42"/>
    <mergeCell ref="I42:J42"/>
    <mergeCell ref="B23:J23"/>
    <mergeCell ref="B24:J24"/>
    <mergeCell ref="C26:D26"/>
    <mergeCell ref="E26:F26"/>
    <mergeCell ref="G26:H26"/>
    <mergeCell ref="I26:J26"/>
    <mergeCell ref="B7:N7"/>
    <mergeCell ref="C8:N8"/>
    <mergeCell ref="C10:E10"/>
    <mergeCell ref="F10:H10"/>
    <mergeCell ref="I10:K10"/>
    <mergeCell ref="L10:N10"/>
  </mergeCells>
  <printOptions horizontalCentered="1" verticalCentered="1"/>
  <pageMargins left="0.7" right="0.7" top="0.75" bottom="0.75" header="0.3" footer="0.3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866E8-2A06-48A4-8F77-31454FDB98E0}">
  <sheetPr>
    <pageSetUpPr fitToPage="1"/>
  </sheetPr>
  <dimension ref="B6:M66"/>
  <sheetViews>
    <sheetView workbookViewId="0">
      <selection activeCell="E10" sqref="E10:K10"/>
    </sheetView>
  </sheetViews>
  <sheetFormatPr defaultColWidth="8.88671875" defaultRowHeight="14.4" x14ac:dyDescent="0.3"/>
  <cols>
    <col min="2" max="2" width="11.109375" customWidth="1"/>
    <col min="3" max="3" width="14.21875" customWidth="1"/>
    <col min="4" max="4" width="18" customWidth="1"/>
    <col min="5" max="5" width="8.109375" customWidth="1"/>
    <col min="6" max="6" width="12.33203125" customWidth="1"/>
    <col min="7" max="7" width="11.88671875" customWidth="1"/>
    <col min="8" max="8" width="12" customWidth="1"/>
    <col min="9" max="9" width="10.6640625" customWidth="1"/>
    <col min="10" max="10" width="10.5546875" customWidth="1"/>
    <col min="11" max="11" width="14.44140625" customWidth="1"/>
  </cols>
  <sheetData>
    <row r="6" spans="2:11" ht="15.6" customHeight="1" x14ac:dyDescent="0.3">
      <c r="B6" s="375" t="s">
        <v>116</v>
      </c>
      <c r="C6" s="375"/>
      <c r="D6" s="375"/>
      <c r="E6" s="375"/>
      <c r="F6" s="375"/>
      <c r="G6" s="375"/>
      <c r="H6" s="375"/>
      <c r="I6" s="375"/>
      <c r="J6" s="375"/>
      <c r="K6" s="375"/>
    </row>
    <row r="7" spans="2:11" ht="18" x14ac:dyDescent="0.35">
      <c r="B7" s="376" t="s">
        <v>117</v>
      </c>
      <c r="C7" s="376"/>
      <c r="D7" s="376"/>
      <c r="E7" s="376"/>
      <c r="F7" s="376"/>
      <c r="G7" s="376"/>
      <c r="H7" s="376"/>
      <c r="I7" s="376"/>
      <c r="J7" s="376"/>
      <c r="K7" s="376"/>
    </row>
    <row r="8" spans="2:11" ht="15.6" x14ac:dyDescent="0.3"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2:11" ht="25.2" customHeight="1" x14ac:dyDescent="0.35">
      <c r="B9" s="377" t="s">
        <v>134</v>
      </c>
      <c r="C9" s="377"/>
      <c r="D9" s="377"/>
      <c r="E9" s="377"/>
      <c r="F9" s="377"/>
      <c r="G9" s="377"/>
      <c r="H9" s="377"/>
      <c r="I9" s="377"/>
      <c r="J9" s="377"/>
      <c r="K9" s="377"/>
    </row>
    <row r="10" spans="2:11" ht="33.6" customHeight="1" x14ac:dyDescent="0.3">
      <c r="B10" s="378" t="s">
        <v>81</v>
      </c>
      <c r="C10" s="379" t="s">
        <v>118</v>
      </c>
      <c r="D10" s="379" t="s">
        <v>119</v>
      </c>
      <c r="E10" s="380"/>
      <c r="F10" s="380"/>
      <c r="G10" s="380"/>
      <c r="H10" s="380"/>
      <c r="I10" s="380"/>
      <c r="J10" s="380"/>
      <c r="K10" s="380"/>
    </row>
    <row r="11" spans="2:11" ht="17.399999999999999" customHeight="1" x14ac:dyDescent="0.3">
      <c r="B11" s="378"/>
      <c r="C11" s="379"/>
      <c r="D11" s="379"/>
      <c r="E11" s="374" t="s">
        <v>4</v>
      </c>
      <c r="F11" s="374"/>
      <c r="G11" s="374" t="s">
        <v>5</v>
      </c>
      <c r="H11" s="374"/>
      <c r="I11" s="374" t="s">
        <v>6</v>
      </c>
      <c r="J11" s="374"/>
      <c r="K11" s="371" t="s">
        <v>130</v>
      </c>
    </row>
    <row r="12" spans="2:11" ht="13.2" customHeight="1" x14ac:dyDescent="0.3">
      <c r="B12" s="378"/>
      <c r="C12" s="379"/>
      <c r="D12" s="379"/>
      <c r="E12" s="227" t="s">
        <v>120</v>
      </c>
      <c r="F12" s="227" t="s">
        <v>121</v>
      </c>
      <c r="G12" s="227" t="s">
        <v>120</v>
      </c>
      <c r="H12" s="227" t="s">
        <v>121</v>
      </c>
      <c r="I12" s="227" t="s">
        <v>120</v>
      </c>
      <c r="J12" s="227" t="s">
        <v>121</v>
      </c>
      <c r="K12" s="371"/>
    </row>
    <row r="13" spans="2:11" ht="18" x14ac:dyDescent="0.35">
      <c r="B13" s="144">
        <v>1</v>
      </c>
      <c r="C13" s="145" t="s">
        <v>17</v>
      </c>
      <c r="D13" s="148">
        <v>149637</v>
      </c>
      <c r="E13" s="150">
        <v>0</v>
      </c>
      <c r="F13" s="150">
        <v>0</v>
      </c>
      <c r="G13" s="150">
        <v>0</v>
      </c>
      <c r="H13" s="150">
        <v>0</v>
      </c>
      <c r="I13" s="150">
        <v>0</v>
      </c>
      <c r="J13" s="150">
        <v>0</v>
      </c>
      <c r="K13" s="151">
        <f>+E13+F13+G13+H13+I13+J13</f>
        <v>0</v>
      </c>
    </row>
    <row r="14" spans="2:11" ht="18" x14ac:dyDescent="0.35">
      <c r="B14" s="144">
        <v>2</v>
      </c>
      <c r="C14" s="145" t="s">
        <v>122</v>
      </c>
      <c r="D14" s="148">
        <v>105588.33</v>
      </c>
      <c r="E14" s="150">
        <v>0</v>
      </c>
      <c r="F14" s="150">
        <v>1513.5</v>
      </c>
      <c r="G14" s="150">
        <v>749.51</v>
      </c>
      <c r="H14" s="150">
        <v>2998.04</v>
      </c>
      <c r="I14" s="150">
        <v>0</v>
      </c>
      <c r="J14" s="150">
        <v>0</v>
      </c>
      <c r="K14" s="151">
        <f t="shared" ref="K14:K22" si="0">+E14+F14+G14+H14+I14+J14</f>
        <v>5261.05</v>
      </c>
    </row>
    <row r="15" spans="2:11" ht="18" x14ac:dyDescent="0.35">
      <c r="B15" s="372">
        <v>3</v>
      </c>
      <c r="C15" s="145" t="s">
        <v>16</v>
      </c>
      <c r="D15" s="148">
        <v>44265.35</v>
      </c>
      <c r="E15" s="150">
        <v>0</v>
      </c>
      <c r="F15" s="150">
        <v>0</v>
      </c>
      <c r="G15" s="150">
        <v>0</v>
      </c>
      <c r="H15" s="150">
        <v>0</v>
      </c>
      <c r="I15" s="150">
        <v>0</v>
      </c>
      <c r="J15" s="150">
        <v>0</v>
      </c>
      <c r="K15" s="151">
        <f t="shared" si="0"/>
        <v>0</v>
      </c>
    </row>
    <row r="16" spans="2:11" ht="29.4" customHeight="1" x14ac:dyDescent="0.35">
      <c r="B16" s="372"/>
      <c r="C16" s="146" t="s">
        <v>123</v>
      </c>
      <c r="D16" s="148">
        <v>6714</v>
      </c>
      <c r="E16" s="152">
        <v>0</v>
      </c>
      <c r="F16" s="152">
        <v>0</v>
      </c>
      <c r="G16" s="150">
        <v>0</v>
      </c>
      <c r="H16" s="150">
        <v>0</v>
      </c>
      <c r="I16" s="150">
        <v>0</v>
      </c>
      <c r="J16" s="150">
        <v>0</v>
      </c>
      <c r="K16" s="151">
        <f t="shared" si="0"/>
        <v>0</v>
      </c>
    </row>
    <row r="17" spans="2:13" ht="18" x14ac:dyDescent="0.35">
      <c r="B17" s="144">
        <v>4</v>
      </c>
      <c r="C17" s="145" t="s">
        <v>15</v>
      </c>
      <c r="D17" s="148">
        <v>106540.9</v>
      </c>
      <c r="E17" s="150">
        <v>0</v>
      </c>
      <c r="F17" s="150">
        <v>0</v>
      </c>
      <c r="G17" s="150">
        <v>0</v>
      </c>
      <c r="H17" s="150">
        <v>0</v>
      </c>
      <c r="I17" s="150">
        <v>0</v>
      </c>
      <c r="J17" s="150">
        <v>0</v>
      </c>
      <c r="K17" s="151">
        <f t="shared" si="0"/>
        <v>0</v>
      </c>
    </row>
    <row r="18" spans="2:13" ht="18" customHeight="1" x14ac:dyDescent="0.35">
      <c r="B18" s="144">
        <v>5</v>
      </c>
      <c r="C18" s="145" t="s">
        <v>13</v>
      </c>
      <c r="D18" s="149">
        <v>193414.16</v>
      </c>
      <c r="E18" s="150">
        <v>0</v>
      </c>
      <c r="F18" s="150">
        <v>1006</v>
      </c>
      <c r="G18" s="150">
        <v>1840.86</v>
      </c>
      <c r="H18" s="150">
        <v>4977.1400000000003</v>
      </c>
      <c r="I18" s="150">
        <v>0</v>
      </c>
      <c r="J18" s="147">
        <v>218</v>
      </c>
      <c r="K18" s="151">
        <f t="shared" si="0"/>
        <v>8042</v>
      </c>
    </row>
    <row r="19" spans="2:13" ht="18" x14ac:dyDescent="0.35">
      <c r="B19" s="144">
        <v>6</v>
      </c>
      <c r="C19" s="145" t="s">
        <v>20</v>
      </c>
      <c r="D19" s="149">
        <v>560941</v>
      </c>
      <c r="E19" s="150">
        <v>0</v>
      </c>
      <c r="F19" s="150">
        <v>333.3</v>
      </c>
      <c r="G19" s="150">
        <v>0</v>
      </c>
      <c r="H19" s="150">
        <v>60</v>
      </c>
      <c r="I19" s="150">
        <v>0</v>
      </c>
      <c r="J19" s="150">
        <v>0</v>
      </c>
      <c r="K19" s="151">
        <f t="shared" si="0"/>
        <v>393.3</v>
      </c>
      <c r="M19" s="22"/>
    </row>
    <row r="20" spans="2:13" ht="18" x14ac:dyDescent="0.35">
      <c r="B20" s="372">
        <v>7</v>
      </c>
      <c r="C20" s="145" t="s">
        <v>18</v>
      </c>
      <c r="D20" s="148">
        <v>170022</v>
      </c>
      <c r="E20" s="150">
        <v>0</v>
      </c>
      <c r="F20" s="150">
        <v>0</v>
      </c>
      <c r="G20" s="150">
        <v>0</v>
      </c>
      <c r="H20" s="150">
        <v>0</v>
      </c>
      <c r="I20" s="150">
        <v>0</v>
      </c>
      <c r="J20" s="150">
        <v>0</v>
      </c>
      <c r="K20" s="151">
        <f t="shared" si="0"/>
        <v>0</v>
      </c>
    </row>
    <row r="21" spans="2:13" ht="31.8" x14ac:dyDescent="0.35">
      <c r="B21" s="372"/>
      <c r="C21" s="146" t="s">
        <v>124</v>
      </c>
      <c r="D21" s="148">
        <v>32450</v>
      </c>
      <c r="E21" s="152">
        <v>0</v>
      </c>
      <c r="F21" s="152">
        <v>0</v>
      </c>
      <c r="G21" s="150">
        <v>0</v>
      </c>
      <c r="H21" s="150">
        <v>0</v>
      </c>
      <c r="I21" s="150">
        <v>0</v>
      </c>
      <c r="J21" s="150">
        <v>0</v>
      </c>
      <c r="K21" s="151">
        <f t="shared" si="0"/>
        <v>0</v>
      </c>
    </row>
    <row r="22" spans="2:13" ht="18" x14ac:dyDescent="0.35">
      <c r="B22" s="144">
        <v>8</v>
      </c>
      <c r="C22" s="145" t="s">
        <v>19</v>
      </c>
      <c r="D22" s="148">
        <v>248486</v>
      </c>
      <c r="E22" s="152">
        <v>0</v>
      </c>
      <c r="F22" s="150">
        <v>3817.15</v>
      </c>
      <c r="G22" s="150">
        <v>0</v>
      </c>
      <c r="H22" s="150">
        <v>100</v>
      </c>
      <c r="I22" s="150">
        <v>0</v>
      </c>
      <c r="J22" s="147">
        <v>150</v>
      </c>
      <c r="K22" s="151">
        <f t="shared" si="0"/>
        <v>4067.15</v>
      </c>
    </row>
    <row r="23" spans="2:13" ht="18" x14ac:dyDescent="0.35">
      <c r="B23" s="373" t="s">
        <v>85</v>
      </c>
      <c r="C23" s="373"/>
      <c r="D23" s="153">
        <f t="shared" ref="D23" si="1">SUM(D13:D22)</f>
        <v>1618058.74</v>
      </c>
      <c r="E23" s="154">
        <f t="shared" ref="E23:F23" si="2">SUM(E13:E22)</f>
        <v>0</v>
      </c>
      <c r="F23" s="154">
        <f t="shared" si="2"/>
        <v>6669.9500000000007</v>
      </c>
      <c r="G23" s="154">
        <f>SUM(G13:G22)</f>
        <v>2590.37</v>
      </c>
      <c r="H23" s="154">
        <f>SUM(H13:H22)</f>
        <v>8135.18</v>
      </c>
      <c r="I23" s="154">
        <v>0</v>
      </c>
      <c r="J23" s="155">
        <f>SUM(J13:J22)</f>
        <v>368</v>
      </c>
      <c r="K23" s="155">
        <f>SUM(K13:K22)</f>
        <v>17763.5</v>
      </c>
    </row>
    <row r="24" spans="2:13" ht="18.600000000000001" thickBot="1" x14ac:dyDescent="0.4">
      <c r="B24" s="92"/>
      <c r="C24" s="92"/>
      <c r="D24" s="127"/>
      <c r="E24" s="129"/>
      <c r="F24" s="129"/>
      <c r="G24" s="129"/>
      <c r="H24" s="129"/>
      <c r="I24" s="129"/>
      <c r="J24" s="129"/>
      <c r="K24" s="128"/>
    </row>
    <row r="25" spans="2:13" ht="29.4" customHeight="1" thickBot="1" x14ac:dyDescent="0.35">
      <c r="B25" s="363" t="s">
        <v>132</v>
      </c>
      <c r="C25" s="364"/>
      <c r="D25" s="364"/>
      <c r="E25" s="364"/>
      <c r="F25" s="364"/>
      <c r="G25" s="364"/>
      <c r="H25" s="364"/>
      <c r="I25" s="365"/>
      <c r="J25" s="130"/>
      <c r="K25" s="130"/>
      <c r="L25" s="130"/>
    </row>
    <row r="26" spans="2:13" ht="15" customHeight="1" thickBot="1" x14ac:dyDescent="0.35">
      <c r="B26" s="156"/>
      <c r="C26" s="157" t="s">
        <v>61</v>
      </c>
      <c r="D26" s="158" t="s">
        <v>126</v>
      </c>
      <c r="E26" s="158" t="s">
        <v>127</v>
      </c>
      <c r="F26" s="159" t="s">
        <v>128</v>
      </c>
      <c r="G26" s="160" t="s">
        <v>63</v>
      </c>
      <c r="H26" s="161" t="s">
        <v>64</v>
      </c>
      <c r="I26" s="162" t="s">
        <v>74</v>
      </c>
    </row>
    <row r="27" spans="2:13" ht="15" thickBot="1" x14ac:dyDescent="0.35">
      <c r="B27" s="138">
        <v>1</v>
      </c>
      <c r="C27" s="163" t="s">
        <v>129</v>
      </c>
      <c r="D27" s="188">
        <v>0</v>
      </c>
      <c r="E27" s="188">
        <v>0</v>
      </c>
      <c r="F27" s="188">
        <v>0</v>
      </c>
      <c r="G27" s="189"/>
      <c r="H27" s="190"/>
      <c r="I27" s="191"/>
    </row>
    <row r="28" spans="2:13" ht="15" thickBot="1" x14ac:dyDescent="0.35">
      <c r="B28" s="139">
        <v>2</v>
      </c>
      <c r="C28" s="163" t="s">
        <v>14</v>
      </c>
      <c r="D28" s="188">
        <v>0</v>
      </c>
      <c r="E28" s="188">
        <v>0</v>
      </c>
      <c r="F28" s="188">
        <v>0</v>
      </c>
      <c r="G28" s="192"/>
      <c r="H28" s="193"/>
      <c r="I28" s="191"/>
    </row>
    <row r="29" spans="2:13" ht="15" thickBot="1" x14ac:dyDescent="0.35">
      <c r="B29" s="139">
        <v>3</v>
      </c>
      <c r="C29" s="163" t="s">
        <v>16</v>
      </c>
      <c r="D29" s="188">
        <v>0</v>
      </c>
      <c r="E29" s="188">
        <v>0</v>
      </c>
      <c r="F29" s="188">
        <v>0</v>
      </c>
      <c r="G29" s="192"/>
      <c r="H29" s="193"/>
      <c r="I29" s="191"/>
    </row>
    <row r="30" spans="2:13" ht="15" thickBot="1" x14ac:dyDescent="0.35">
      <c r="B30" s="139">
        <v>4</v>
      </c>
      <c r="C30" s="164" t="s">
        <v>15</v>
      </c>
      <c r="D30" s="194">
        <v>14</v>
      </c>
      <c r="E30" s="188">
        <v>0</v>
      </c>
      <c r="F30" s="195">
        <v>1</v>
      </c>
      <c r="G30" s="196">
        <v>14</v>
      </c>
      <c r="H30" s="193">
        <v>1</v>
      </c>
      <c r="I30" s="191">
        <v>15</v>
      </c>
    </row>
    <row r="31" spans="2:13" ht="15" thickBot="1" x14ac:dyDescent="0.35">
      <c r="B31" s="140">
        <v>5</v>
      </c>
      <c r="C31" s="163" t="s">
        <v>13</v>
      </c>
      <c r="D31" s="197">
        <v>1</v>
      </c>
      <c r="E31" s="188">
        <v>0</v>
      </c>
      <c r="F31" s="195">
        <v>1</v>
      </c>
      <c r="G31" s="198">
        <v>2</v>
      </c>
      <c r="H31" s="193"/>
      <c r="I31" s="191">
        <v>2</v>
      </c>
    </row>
    <row r="32" spans="2:13" ht="15" thickBot="1" x14ac:dyDescent="0.35">
      <c r="B32" s="141">
        <v>6</v>
      </c>
      <c r="C32" s="165" t="s">
        <v>20</v>
      </c>
      <c r="D32" s="199">
        <v>19</v>
      </c>
      <c r="E32" s="188">
        <v>0</v>
      </c>
      <c r="F32" s="188">
        <v>0</v>
      </c>
      <c r="G32" s="200">
        <v>17</v>
      </c>
      <c r="H32" s="201">
        <v>2</v>
      </c>
      <c r="I32" s="191">
        <v>19</v>
      </c>
    </row>
    <row r="33" spans="2:9" ht="15" thickBot="1" x14ac:dyDescent="0.35">
      <c r="B33" s="141">
        <v>7</v>
      </c>
      <c r="C33" s="165" t="s">
        <v>18</v>
      </c>
      <c r="D33" s="188">
        <v>0</v>
      </c>
      <c r="E33" s="188">
        <v>0</v>
      </c>
      <c r="F33" s="188">
        <v>0</v>
      </c>
      <c r="G33" s="202"/>
      <c r="H33" s="202"/>
      <c r="I33" s="191"/>
    </row>
    <row r="34" spans="2:9" ht="15" thickBot="1" x14ac:dyDescent="0.35">
      <c r="B34" s="142">
        <v>8</v>
      </c>
      <c r="C34" s="166" t="s">
        <v>19</v>
      </c>
      <c r="D34" s="188">
        <v>0</v>
      </c>
      <c r="E34" s="188">
        <v>0</v>
      </c>
      <c r="F34" s="188">
        <v>0</v>
      </c>
      <c r="G34" s="203"/>
      <c r="H34" s="204"/>
      <c r="I34" s="205"/>
    </row>
    <row r="35" spans="2:9" ht="18" thickBot="1" x14ac:dyDescent="0.35">
      <c r="B35" s="361" t="s">
        <v>74</v>
      </c>
      <c r="C35" s="362"/>
      <c r="D35" s="206">
        <f>SUM(D27:D34)</f>
        <v>34</v>
      </c>
      <c r="E35" s="207">
        <f>SUM(E27:E34)</f>
        <v>0</v>
      </c>
      <c r="F35" s="208">
        <f>SUM(F27:F34)</f>
        <v>2</v>
      </c>
      <c r="G35" s="206">
        <f>SUM(G27:G34)</f>
        <v>33</v>
      </c>
      <c r="H35" s="209">
        <f>SUM(H27:H34)</f>
        <v>3</v>
      </c>
      <c r="I35" s="210">
        <f t="shared" ref="I35" si="3">G35+H35</f>
        <v>36</v>
      </c>
    </row>
    <row r="37" spans="2:9" ht="15" thickBot="1" x14ac:dyDescent="0.35"/>
    <row r="38" spans="2:9" ht="37.799999999999997" customHeight="1" thickBot="1" x14ac:dyDescent="0.35">
      <c r="B38" s="363" t="s">
        <v>125</v>
      </c>
      <c r="C38" s="364"/>
      <c r="D38" s="364"/>
      <c r="E38" s="364"/>
      <c r="F38" s="364"/>
      <c r="G38" s="364"/>
      <c r="H38" s="364"/>
      <c r="I38" s="365"/>
    </row>
    <row r="39" spans="2:9" ht="27" thickBot="1" x14ac:dyDescent="0.35">
      <c r="B39" s="156"/>
      <c r="C39" s="157" t="s">
        <v>61</v>
      </c>
      <c r="D39" s="158" t="s">
        <v>126</v>
      </c>
      <c r="E39" s="158" t="s">
        <v>127</v>
      </c>
      <c r="F39" s="159" t="s">
        <v>128</v>
      </c>
      <c r="G39" s="160" t="s">
        <v>63</v>
      </c>
      <c r="H39" s="161" t="s">
        <v>64</v>
      </c>
      <c r="I39" s="162" t="s">
        <v>74</v>
      </c>
    </row>
    <row r="40" spans="2:9" ht="15" thickBot="1" x14ac:dyDescent="0.35">
      <c r="B40" s="138">
        <v>1</v>
      </c>
      <c r="C40" s="163" t="s">
        <v>129</v>
      </c>
      <c r="D40" s="212">
        <v>0</v>
      </c>
      <c r="E40" s="212">
        <v>0</v>
      </c>
      <c r="F40" s="212">
        <v>0</v>
      </c>
      <c r="G40" s="213"/>
      <c r="H40" s="214"/>
      <c r="I40" s="215"/>
    </row>
    <row r="41" spans="2:9" ht="15" thickBot="1" x14ac:dyDescent="0.35">
      <c r="B41" s="139">
        <v>2</v>
      </c>
      <c r="C41" s="163" t="s">
        <v>14</v>
      </c>
      <c r="D41" s="212">
        <v>0</v>
      </c>
      <c r="E41" s="212">
        <v>0</v>
      </c>
      <c r="F41" s="212">
        <v>0</v>
      </c>
      <c r="G41" s="216"/>
      <c r="H41" s="217"/>
      <c r="I41" s="215"/>
    </row>
    <row r="42" spans="2:9" ht="15" thickBot="1" x14ac:dyDescent="0.35">
      <c r="B42" s="139">
        <v>3</v>
      </c>
      <c r="C42" s="163" t="s">
        <v>16</v>
      </c>
      <c r="D42" s="212">
        <v>0</v>
      </c>
      <c r="E42" s="212">
        <v>0</v>
      </c>
      <c r="F42" s="212">
        <v>0</v>
      </c>
      <c r="G42" s="216"/>
      <c r="H42" s="217"/>
      <c r="I42" s="215"/>
    </row>
    <row r="43" spans="2:9" ht="15" thickBot="1" x14ac:dyDescent="0.35">
      <c r="B43" s="139">
        <v>4</v>
      </c>
      <c r="C43" s="164" t="s">
        <v>15</v>
      </c>
      <c r="D43" s="212">
        <v>0</v>
      </c>
      <c r="E43" s="212">
        <v>0</v>
      </c>
      <c r="F43" s="212">
        <v>0</v>
      </c>
      <c r="G43" s="218"/>
      <c r="H43" s="217"/>
      <c r="I43" s="215"/>
    </row>
    <row r="44" spans="2:9" ht="15" thickBot="1" x14ac:dyDescent="0.35">
      <c r="B44" s="140">
        <v>5</v>
      </c>
      <c r="C44" s="163" t="s">
        <v>13</v>
      </c>
      <c r="D44" s="212">
        <v>0</v>
      </c>
      <c r="E44" s="212">
        <v>0</v>
      </c>
      <c r="F44" s="212">
        <v>0</v>
      </c>
      <c r="G44" s="219"/>
      <c r="H44" s="217"/>
      <c r="I44" s="215"/>
    </row>
    <row r="45" spans="2:9" ht="15" thickBot="1" x14ac:dyDescent="0.35">
      <c r="B45" s="141">
        <v>6</v>
      </c>
      <c r="C45" s="165" t="s">
        <v>20</v>
      </c>
      <c r="D45" s="220">
        <v>14</v>
      </c>
      <c r="E45" s="212"/>
      <c r="F45" s="212"/>
      <c r="G45" s="221">
        <v>14</v>
      </c>
      <c r="H45" s="222">
        <v>0</v>
      </c>
      <c r="I45" s="215">
        <v>14</v>
      </c>
    </row>
    <row r="46" spans="2:9" ht="15" thickBot="1" x14ac:dyDescent="0.35">
      <c r="B46" s="141">
        <v>7</v>
      </c>
      <c r="C46" s="165" t="s">
        <v>18</v>
      </c>
      <c r="D46" s="212">
        <v>0</v>
      </c>
      <c r="E46" s="212">
        <v>0</v>
      </c>
      <c r="F46" s="212">
        <v>0</v>
      </c>
      <c r="G46" s="223"/>
      <c r="H46" s="223"/>
      <c r="I46" s="215"/>
    </row>
    <row r="47" spans="2:9" ht="15" thickBot="1" x14ac:dyDescent="0.35">
      <c r="B47" s="142">
        <v>8</v>
      </c>
      <c r="C47" s="166" t="s">
        <v>19</v>
      </c>
      <c r="D47" s="212">
        <v>0</v>
      </c>
      <c r="E47" s="212">
        <v>0</v>
      </c>
      <c r="F47" s="212">
        <v>0</v>
      </c>
      <c r="G47" s="224"/>
      <c r="H47" s="225"/>
      <c r="I47" s="226"/>
    </row>
    <row r="48" spans="2:9" ht="18" thickBot="1" x14ac:dyDescent="0.35">
      <c r="B48" s="361" t="s">
        <v>74</v>
      </c>
      <c r="C48" s="362"/>
      <c r="D48" s="167">
        <f>SUM(D40:D47)</f>
        <v>14</v>
      </c>
      <c r="E48" s="168">
        <f>SUM(E40:E47)</f>
        <v>0</v>
      </c>
      <c r="F48" s="185">
        <f>SUM(F40:F47)</f>
        <v>0</v>
      </c>
      <c r="G48" s="167">
        <f>SUM(G40:G47)</f>
        <v>14</v>
      </c>
      <c r="H48" s="169">
        <f>SUM(H40:H47)</f>
        <v>0</v>
      </c>
      <c r="I48" s="186">
        <f t="shared" ref="I48" si="4">G48+H48</f>
        <v>14</v>
      </c>
    </row>
    <row r="50" spans="2:9" ht="15" thickBot="1" x14ac:dyDescent="0.35"/>
    <row r="51" spans="2:9" ht="16.2" customHeight="1" thickBot="1" x14ac:dyDescent="0.35">
      <c r="B51" s="363" t="s">
        <v>131</v>
      </c>
      <c r="C51" s="364"/>
      <c r="D51" s="364"/>
      <c r="E51" s="364"/>
      <c r="F51" s="364"/>
      <c r="G51" s="364"/>
      <c r="H51" s="364"/>
      <c r="I51" s="365"/>
    </row>
    <row r="52" spans="2:9" ht="27" thickBot="1" x14ac:dyDescent="0.35">
      <c r="B52" s="156"/>
      <c r="C52" s="157" t="s">
        <v>61</v>
      </c>
      <c r="D52" s="158" t="s">
        <v>126</v>
      </c>
      <c r="E52" s="158" t="s">
        <v>127</v>
      </c>
      <c r="F52" s="159" t="s">
        <v>128</v>
      </c>
      <c r="G52" s="160" t="s">
        <v>63</v>
      </c>
      <c r="H52" s="161" t="s">
        <v>64</v>
      </c>
      <c r="I52" s="162" t="s">
        <v>74</v>
      </c>
    </row>
    <row r="53" spans="2:9" ht="16.2" thickBot="1" x14ac:dyDescent="0.35">
      <c r="B53" s="138">
        <v>1</v>
      </c>
      <c r="C53" s="163" t="s">
        <v>129</v>
      </c>
      <c r="D53" s="170"/>
      <c r="E53" s="170"/>
      <c r="F53" s="170">
        <v>1</v>
      </c>
      <c r="G53" s="171">
        <v>1</v>
      </c>
      <c r="H53" s="172"/>
      <c r="I53" s="173">
        <v>1</v>
      </c>
    </row>
    <row r="54" spans="2:9" ht="16.2" thickBot="1" x14ac:dyDescent="0.35">
      <c r="B54" s="139">
        <v>2</v>
      </c>
      <c r="C54" s="163" t="s">
        <v>14</v>
      </c>
      <c r="D54" s="170"/>
      <c r="E54" s="170"/>
      <c r="F54" s="170"/>
      <c r="G54" s="174"/>
      <c r="H54" s="175"/>
      <c r="I54" s="173"/>
    </row>
    <row r="55" spans="2:9" ht="16.2" thickBot="1" x14ac:dyDescent="0.35">
      <c r="B55" s="139">
        <v>3</v>
      </c>
      <c r="C55" s="163" t="s">
        <v>16</v>
      </c>
      <c r="D55" s="170"/>
      <c r="E55" s="170"/>
      <c r="F55" s="170"/>
      <c r="G55" s="174"/>
      <c r="H55" s="175"/>
      <c r="I55" s="173"/>
    </row>
    <row r="56" spans="2:9" ht="16.2" thickBot="1" x14ac:dyDescent="0.35">
      <c r="B56" s="139">
        <v>4</v>
      </c>
      <c r="C56" s="164" t="s">
        <v>15</v>
      </c>
      <c r="D56" s="170"/>
      <c r="E56" s="170"/>
      <c r="F56" s="170"/>
      <c r="G56" s="176"/>
      <c r="H56" s="175"/>
      <c r="I56" s="173"/>
    </row>
    <row r="57" spans="2:9" ht="16.2" thickBot="1" x14ac:dyDescent="0.35">
      <c r="B57" s="140">
        <v>5</v>
      </c>
      <c r="C57" s="163" t="s">
        <v>13</v>
      </c>
      <c r="D57" s="170"/>
      <c r="E57" s="170"/>
      <c r="F57" s="170"/>
      <c r="G57" s="177"/>
      <c r="H57" s="175"/>
      <c r="I57" s="173"/>
    </row>
    <row r="58" spans="2:9" ht="16.2" thickBot="1" x14ac:dyDescent="0.35">
      <c r="B58" s="141">
        <v>6</v>
      </c>
      <c r="C58" s="165" t="s">
        <v>20</v>
      </c>
      <c r="D58" s="178">
        <v>20</v>
      </c>
      <c r="E58" s="170"/>
      <c r="F58" s="170">
        <v>3</v>
      </c>
      <c r="G58" s="179">
        <v>21</v>
      </c>
      <c r="H58" s="180">
        <v>2</v>
      </c>
      <c r="I58" s="173">
        <v>23</v>
      </c>
    </row>
    <row r="59" spans="2:9" ht="16.2" thickBot="1" x14ac:dyDescent="0.35">
      <c r="B59" s="141">
        <v>7</v>
      </c>
      <c r="C59" s="165" t="s">
        <v>18</v>
      </c>
      <c r="D59" s="170"/>
      <c r="E59" s="170"/>
      <c r="F59" s="170"/>
      <c r="G59" s="181"/>
      <c r="H59" s="181"/>
      <c r="I59" s="173"/>
    </row>
    <row r="60" spans="2:9" ht="16.2" thickBot="1" x14ac:dyDescent="0.35">
      <c r="B60" s="142">
        <v>8</v>
      </c>
      <c r="C60" s="166" t="s">
        <v>19</v>
      </c>
      <c r="D60" s="170">
        <v>6</v>
      </c>
      <c r="E60" s="170"/>
      <c r="F60" s="170"/>
      <c r="G60" s="182">
        <v>6</v>
      </c>
      <c r="H60" s="183"/>
      <c r="I60" s="184"/>
    </row>
    <row r="61" spans="2:9" ht="18" thickBot="1" x14ac:dyDescent="0.35">
      <c r="B61" s="361" t="s">
        <v>74</v>
      </c>
      <c r="C61" s="362"/>
      <c r="D61" s="167">
        <f>SUM(D53:D60)</f>
        <v>26</v>
      </c>
      <c r="E61" s="168">
        <f>SUM(E53:E60)</f>
        <v>0</v>
      </c>
      <c r="F61" s="185">
        <f>SUM(F53:F60)</f>
        <v>4</v>
      </c>
      <c r="G61" s="167">
        <f>SUM(G53:G60)</f>
        <v>28</v>
      </c>
      <c r="H61" s="169">
        <f>SUM(H53:H60)</f>
        <v>2</v>
      </c>
      <c r="I61" s="186">
        <f t="shared" ref="I61" si="5">G61+H61</f>
        <v>30</v>
      </c>
    </row>
    <row r="62" spans="2:9" x14ac:dyDescent="0.3">
      <c r="B62" s="187"/>
      <c r="C62" s="187"/>
      <c r="D62" s="187"/>
      <c r="E62" s="71"/>
      <c r="F62" s="71"/>
      <c r="G62" s="71"/>
      <c r="H62" s="71"/>
      <c r="I62" s="71"/>
    </row>
    <row r="63" spans="2:9" ht="15" thickBot="1" x14ac:dyDescent="0.35"/>
    <row r="64" spans="2:9" ht="36" customHeight="1" thickBot="1" x14ac:dyDescent="0.35">
      <c r="B64" s="366" t="s">
        <v>133</v>
      </c>
      <c r="C64" s="367"/>
      <c r="D64" s="367"/>
      <c r="E64" s="367"/>
      <c r="F64" s="367"/>
      <c r="G64" s="367"/>
      <c r="H64" s="367"/>
      <c r="I64" s="368"/>
    </row>
    <row r="65" spans="2:9" ht="27" thickBot="1" x14ac:dyDescent="0.35">
      <c r="B65" s="131"/>
      <c r="C65" s="132" t="s">
        <v>61</v>
      </c>
      <c r="D65" s="133" t="s">
        <v>126</v>
      </c>
      <c r="E65" s="133" t="s">
        <v>127</v>
      </c>
      <c r="F65" s="134" t="s">
        <v>128</v>
      </c>
      <c r="G65" s="135" t="s">
        <v>63</v>
      </c>
      <c r="H65" s="136" t="s">
        <v>64</v>
      </c>
      <c r="I65" s="137" t="s">
        <v>74</v>
      </c>
    </row>
    <row r="66" spans="2:9" ht="18" thickBot="1" x14ac:dyDescent="0.35">
      <c r="B66" s="369" t="s">
        <v>74</v>
      </c>
      <c r="C66" s="370"/>
      <c r="D66" s="211">
        <f>+D35+D48+D61</f>
        <v>74</v>
      </c>
      <c r="E66" s="211">
        <f t="shared" ref="E66:H66" si="6">+E35+E48+E61</f>
        <v>0</v>
      </c>
      <c r="F66" s="211">
        <f t="shared" si="6"/>
        <v>6</v>
      </c>
      <c r="G66" s="211">
        <f t="shared" si="6"/>
        <v>75</v>
      </c>
      <c r="H66" s="211">
        <f t="shared" si="6"/>
        <v>5</v>
      </c>
      <c r="I66" s="211">
        <f>+I35+I48+I61</f>
        <v>80</v>
      </c>
    </row>
  </sheetData>
  <mergeCells count="22">
    <mergeCell ref="B6:K6"/>
    <mergeCell ref="B7:K7"/>
    <mergeCell ref="B9:K9"/>
    <mergeCell ref="B10:B12"/>
    <mergeCell ref="C10:C12"/>
    <mergeCell ref="D10:D12"/>
    <mergeCell ref="E10:K10"/>
    <mergeCell ref="K11:K12"/>
    <mergeCell ref="B15:B16"/>
    <mergeCell ref="B20:B21"/>
    <mergeCell ref="B23:C23"/>
    <mergeCell ref="E11:F11"/>
    <mergeCell ref="G11:H11"/>
    <mergeCell ref="I11:J11"/>
    <mergeCell ref="B61:C61"/>
    <mergeCell ref="B25:I25"/>
    <mergeCell ref="B35:C35"/>
    <mergeCell ref="B64:I64"/>
    <mergeCell ref="B66:C66"/>
    <mergeCell ref="B38:I38"/>
    <mergeCell ref="B48:C48"/>
    <mergeCell ref="B51:I51"/>
  </mergeCells>
  <pageMargins left="0.7" right="0.7" top="0.75" bottom="0.75" header="0.3" footer="0.3"/>
  <pageSetup scale="5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964C-A933-4F86-BA6F-E8E011774432}">
  <sheetPr>
    <pageSetUpPr fitToPage="1"/>
  </sheetPr>
  <dimension ref="A1:AO56"/>
  <sheetViews>
    <sheetView zoomScale="25" zoomScaleNormal="25" workbookViewId="0">
      <selection activeCell="R69" sqref="R69"/>
    </sheetView>
  </sheetViews>
  <sheetFormatPr defaultColWidth="11.5546875" defaultRowHeight="14.4" x14ac:dyDescent="0.3"/>
  <cols>
    <col min="1" max="1" width="3.6640625" customWidth="1"/>
    <col min="2" max="2" width="17.33203125" customWidth="1"/>
    <col min="3" max="3" width="11.109375" customWidth="1"/>
    <col min="4" max="4" width="11.21875" customWidth="1"/>
    <col min="5" max="5" width="10.109375" customWidth="1"/>
    <col min="6" max="6" width="8.109375" customWidth="1"/>
    <col min="7" max="8" width="8.6640625" customWidth="1"/>
    <col min="9" max="9" width="8.33203125" customWidth="1"/>
    <col min="10" max="10" width="9.21875" customWidth="1"/>
    <col min="11" max="11" width="9.5546875" customWidth="1"/>
    <col min="12" max="13" width="8.5546875" customWidth="1"/>
    <col min="15" max="15" width="10.5546875" customWidth="1"/>
    <col min="16" max="16" width="8.21875" customWidth="1"/>
    <col min="17" max="17" width="8" customWidth="1"/>
    <col min="19" max="19" width="10" customWidth="1"/>
    <col min="20" max="20" width="9.33203125" customWidth="1"/>
  </cols>
  <sheetData>
    <row r="1" spans="1:41" x14ac:dyDescent="0.3">
      <c r="C1" s="61"/>
    </row>
    <row r="10" spans="1:41" x14ac:dyDescent="0.3">
      <c r="A10" s="381" t="s">
        <v>60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</row>
    <row r="11" spans="1:41" ht="28.8" x14ac:dyDescent="0.3">
      <c r="A11" s="62"/>
      <c r="B11" s="63" t="s">
        <v>61</v>
      </c>
      <c r="C11" s="64" t="s">
        <v>62</v>
      </c>
      <c r="D11" s="65" t="s">
        <v>63</v>
      </c>
      <c r="E11" s="66" t="s">
        <v>64</v>
      </c>
      <c r="F11" s="67" t="s">
        <v>65</v>
      </c>
      <c r="G11" s="68" t="s">
        <v>66</v>
      </c>
      <c r="H11" s="65" t="s">
        <v>63</v>
      </c>
      <c r="I11" s="66" t="s">
        <v>64</v>
      </c>
      <c r="J11" s="69" t="s">
        <v>65</v>
      </c>
      <c r="K11" s="64" t="s">
        <v>67</v>
      </c>
      <c r="L11" s="65" t="s">
        <v>63</v>
      </c>
      <c r="M11" s="66" t="s">
        <v>64</v>
      </c>
      <c r="N11" s="67" t="s">
        <v>65</v>
      </c>
      <c r="O11" s="64" t="s">
        <v>68</v>
      </c>
      <c r="P11" s="65" t="s">
        <v>63</v>
      </c>
      <c r="Q11" s="66" t="s">
        <v>64</v>
      </c>
      <c r="R11" s="67" t="s">
        <v>65</v>
      </c>
      <c r="S11" s="64" t="s">
        <v>69</v>
      </c>
      <c r="T11" s="65" t="s">
        <v>63</v>
      </c>
      <c r="U11" s="66" t="s">
        <v>64</v>
      </c>
      <c r="V11" s="67" t="s">
        <v>65</v>
      </c>
      <c r="W11" s="64" t="s">
        <v>70</v>
      </c>
      <c r="X11" s="65" t="s">
        <v>63</v>
      </c>
      <c r="Y11" s="66" t="s">
        <v>64</v>
      </c>
      <c r="Z11" s="67" t="s">
        <v>65</v>
      </c>
      <c r="AA11" s="70" t="s">
        <v>71</v>
      </c>
      <c r="AB11" s="65" t="s">
        <v>63</v>
      </c>
      <c r="AC11" s="66" t="s">
        <v>64</v>
      </c>
      <c r="AD11" s="67" t="s">
        <v>65</v>
      </c>
      <c r="AE11" s="64" t="s">
        <v>72</v>
      </c>
      <c r="AF11" s="65" t="s">
        <v>63</v>
      </c>
      <c r="AG11" s="66" t="s">
        <v>64</v>
      </c>
      <c r="AH11" s="67" t="s">
        <v>65</v>
      </c>
      <c r="AI11" s="64" t="s">
        <v>73</v>
      </c>
      <c r="AJ11" s="65" t="s">
        <v>63</v>
      </c>
      <c r="AK11" s="66" t="s">
        <v>64</v>
      </c>
      <c r="AL11" s="67" t="s">
        <v>65</v>
      </c>
      <c r="AM11" s="71"/>
      <c r="AN11" s="71"/>
      <c r="AO11" s="71"/>
    </row>
    <row r="12" spans="1:41" ht="15.6" x14ac:dyDescent="0.3">
      <c r="A12" s="62">
        <v>1</v>
      </c>
      <c r="B12" s="72" t="s">
        <v>17</v>
      </c>
      <c r="C12" s="73">
        <v>129</v>
      </c>
      <c r="D12" s="73">
        <v>109</v>
      </c>
      <c r="E12" s="73">
        <v>20</v>
      </c>
      <c r="F12" s="73">
        <v>129</v>
      </c>
      <c r="G12" s="73">
        <v>37</v>
      </c>
      <c r="H12" s="73">
        <v>30</v>
      </c>
      <c r="I12" s="73">
        <v>7</v>
      </c>
      <c r="J12" s="73">
        <v>37</v>
      </c>
      <c r="K12" s="73">
        <v>20</v>
      </c>
      <c r="L12" s="73">
        <v>18</v>
      </c>
      <c r="M12" s="73">
        <v>2</v>
      </c>
      <c r="N12" s="73">
        <v>20</v>
      </c>
      <c r="O12" s="73">
        <v>24</v>
      </c>
      <c r="P12" s="73">
        <v>20</v>
      </c>
      <c r="Q12" s="73">
        <v>4</v>
      </c>
      <c r="R12" s="73">
        <v>24</v>
      </c>
      <c r="S12" s="73">
        <v>2</v>
      </c>
      <c r="T12" s="73">
        <v>6</v>
      </c>
      <c r="U12" s="73">
        <v>0</v>
      </c>
      <c r="V12" s="73">
        <v>6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1">
        <v>145</v>
      </c>
      <c r="AN12" s="71">
        <v>27</v>
      </c>
      <c r="AO12" s="71">
        <v>172</v>
      </c>
    </row>
    <row r="13" spans="1:41" ht="15.6" x14ac:dyDescent="0.3">
      <c r="A13" s="62">
        <v>2</v>
      </c>
      <c r="B13" s="74" t="s">
        <v>14</v>
      </c>
      <c r="C13" s="73">
        <v>215</v>
      </c>
      <c r="D13" s="73">
        <v>195</v>
      </c>
      <c r="E13" s="73">
        <v>20</v>
      </c>
      <c r="F13" s="73">
        <v>215</v>
      </c>
      <c r="G13" s="73">
        <v>105</v>
      </c>
      <c r="H13" s="73">
        <v>98</v>
      </c>
      <c r="I13" s="73">
        <v>7</v>
      </c>
      <c r="J13" s="73">
        <v>105</v>
      </c>
      <c r="K13" s="73">
        <v>161</v>
      </c>
      <c r="L13" s="73">
        <v>146</v>
      </c>
      <c r="M13" s="73">
        <v>15</v>
      </c>
      <c r="N13" s="73">
        <v>161</v>
      </c>
      <c r="O13" s="73">
        <v>19</v>
      </c>
      <c r="P13" s="73">
        <v>17</v>
      </c>
      <c r="Q13" s="73">
        <v>2</v>
      </c>
      <c r="R13" s="73">
        <v>19</v>
      </c>
      <c r="S13" s="73">
        <v>18</v>
      </c>
      <c r="T13" s="73">
        <v>93</v>
      </c>
      <c r="U13" s="73">
        <v>12</v>
      </c>
      <c r="V13" s="73">
        <v>105</v>
      </c>
      <c r="W13" s="73">
        <v>9</v>
      </c>
      <c r="X13" s="73">
        <v>58</v>
      </c>
      <c r="Y13" s="73">
        <v>8</v>
      </c>
      <c r="Z13" s="73">
        <v>66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12</v>
      </c>
      <c r="AJ13" s="73">
        <v>101</v>
      </c>
      <c r="AK13" s="73">
        <v>13</v>
      </c>
      <c r="AL13" s="73">
        <v>114</v>
      </c>
      <c r="AM13" s="71">
        <v>545</v>
      </c>
      <c r="AN13" s="71">
        <v>60</v>
      </c>
      <c r="AO13" s="71">
        <v>605</v>
      </c>
    </row>
    <row r="14" spans="1:41" ht="15.6" x14ac:dyDescent="0.3">
      <c r="A14" s="62">
        <v>3</v>
      </c>
      <c r="B14" s="72" t="s">
        <v>16</v>
      </c>
      <c r="C14" s="73">
        <v>112</v>
      </c>
      <c r="D14" s="73">
        <v>81</v>
      </c>
      <c r="E14" s="73">
        <v>8</v>
      </c>
      <c r="F14" s="73">
        <v>89</v>
      </c>
      <c r="G14" s="73">
        <v>25</v>
      </c>
      <c r="H14" s="73">
        <v>24</v>
      </c>
      <c r="I14" s="73">
        <v>1</v>
      </c>
      <c r="J14" s="73">
        <v>25</v>
      </c>
      <c r="K14" s="73">
        <v>0</v>
      </c>
      <c r="L14" s="73">
        <v>0</v>
      </c>
      <c r="M14" s="73">
        <v>0</v>
      </c>
      <c r="N14" s="73">
        <v>0</v>
      </c>
      <c r="O14" s="73">
        <v>2</v>
      </c>
      <c r="P14" s="73">
        <v>1</v>
      </c>
      <c r="Q14" s="73">
        <v>1</v>
      </c>
      <c r="R14" s="73">
        <v>2</v>
      </c>
      <c r="S14" s="73">
        <v>1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3</v>
      </c>
      <c r="AJ14" s="73">
        <v>38</v>
      </c>
      <c r="AK14" s="73">
        <v>2</v>
      </c>
      <c r="AL14" s="73">
        <v>40</v>
      </c>
      <c r="AM14" s="71">
        <v>143</v>
      </c>
      <c r="AN14" s="71">
        <v>11</v>
      </c>
      <c r="AO14" s="71">
        <v>154</v>
      </c>
    </row>
    <row r="15" spans="1:41" ht="15.6" x14ac:dyDescent="0.3">
      <c r="A15" s="62">
        <v>4</v>
      </c>
      <c r="B15" s="72" t="s">
        <v>15</v>
      </c>
      <c r="C15" s="73">
        <v>391</v>
      </c>
      <c r="D15" s="73">
        <v>302</v>
      </c>
      <c r="E15" s="73">
        <v>68</v>
      </c>
      <c r="F15" s="73">
        <v>370</v>
      </c>
      <c r="G15" s="73">
        <v>26</v>
      </c>
      <c r="H15" s="73">
        <v>24</v>
      </c>
      <c r="I15" s="73">
        <v>2</v>
      </c>
      <c r="J15" s="73">
        <v>26</v>
      </c>
      <c r="K15" s="73">
        <v>241</v>
      </c>
      <c r="L15" s="73">
        <v>185</v>
      </c>
      <c r="M15" s="73">
        <v>70</v>
      </c>
      <c r="N15" s="73">
        <v>255</v>
      </c>
      <c r="O15" s="73">
        <v>39</v>
      </c>
      <c r="P15" s="73">
        <v>32</v>
      </c>
      <c r="Q15" s="73">
        <v>4</v>
      </c>
      <c r="R15" s="73">
        <v>36</v>
      </c>
      <c r="S15" s="73">
        <v>4</v>
      </c>
      <c r="T15" s="73">
        <v>24</v>
      </c>
      <c r="U15" s="73">
        <v>5</v>
      </c>
      <c r="V15" s="73">
        <v>29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7</v>
      </c>
      <c r="AJ15" s="73">
        <v>85</v>
      </c>
      <c r="AK15" s="73">
        <v>12</v>
      </c>
      <c r="AL15" s="73">
        <v>97</v>
      </c>
      <c r="AM15" s="71">
        <v>435</v>
      </c>
      <c r="AN15" s="71">
        <v>87</v>
      </c>
      <c r="AO15" s="71">
        <v>522</v>
      </c>
    </row>
    <row r="16" spans="1:41" ht="15.6" x14ac:dyDescent="0.3">
      <c r="A16" s="62">
        <v>5</v>
      </c>
      <c r="B16" s="72" t="s">
        <v>13</v>
      </c>
      <c r="C16" s="73">
        <v>163</v>
      </c>
      <c r="D16" s="73">
        <v>137</v>
      </c>
      <c r="E16" s="73">
        <v>13</v>
      </c>
      <c r="F16" s="73">
        <v>150</v>
      </c>
      <c r="G16" s="73">
        <v>15</v>
      </c>
      <c r="H16" s="73">
        <v>12</v>
      </c>
      <c r="I16" s="73">
        <v>3</v>
      </c>
      <c r="J16" s="73">
        <v>15</v>
      </c>
      <c r="K16" s="73">
        <v>67</v>
      </c>
      <c r="L16" s="73">
        <v>54</v>
      </c>
      <c r="M16" s="73">
        <v>8</v>
      </c>
      <c r="N16" s="73">
        <v>62</v>
      </c>
      <c r="O16" s="73">
        <v>9</v>
      </c>
      <c r="P16" s="73">
        <v>61</v>
      </c>
      <c r="Q16" s="73">
        <v>2</v>
      </c>
      <c r="R16" s="73">
        <v>9</v>
      </c>
      <c r="S16" s="73">
        <v>10</v>
      </c>
      <c r="T16" s="73">
        <v>11</v>
      </c>
      <c r="U16" s="73">
        <v>1</v>
      </c>
      <c r="V16" s="73">
        <v>12</v>
      </c>
      <c r="W16" s="73">
        <v>6</v>
      </c>
      <c r="X16" s="73">
        <v>20</v>
      </c>
      <c r="Y16" s="73">
        <v>0</v>
      </c>
      <c r="Z16" s="73">
        <v>6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1">
        <v>180</v>
      </c>
      <c r="AN16" s="71">
        <v>17</v>
      </c>
      <c r="AO16" s="71">
        <v>197</v>
      </c>
    </row>
    <row r="17" spans="1:41" ht="15.6" x14ac:dyDescent="0.3">
      <c r="A17" s="62">
        <v>6</v>
      </c>
      <c r="B17" s="72" t="s">
        <v>20</v>
      </c>
      <c r="C17" s="73">
        <v>219</v>
      </c>
      <c r="D17" s="73">
        <v>178</v>
      </c>
      <c r="E17" s="73">
        <v>41</v>
      </c>
      <c r="F17" s="73">
        <v>219</v>
      </c>
      <c r="G17" s="73">
        <v>92</v>
      </c>
      <c r="H17" s="73">
        <v>33</v>
      </c>
      <c r="I17" s="73">
        <v>9</v>
      </c>
      <c r="J17" s="73">
        <v>42</v>
      </c>
      <c r="K17" s="73">
        <v>95</v>
      </c>
      <c r="L17" s="73">
        <v>74</v>
      </c>
      <c r="M17" s="73">
        <v>21</v>
      </c>
      <c r="N17" s="73">
        <v>95</v>
      </c>
      <c r="O17" s="73">
        <v>79</v>
      </c>
      <c r="P17" s="73">
        <v>66</v>
      </c>
      <c r="Q17" s="73">
        <v>13</v>
      </c>
      <c r="R17" s="73">
        <v>79</v>
      </c>
      <c r="S17" s="73">
        <v>121</v>
      </c>
      <c r="T17" s="73">
        <v>93</v>
      </c>
      <c r="U17" s="73">
        <v>28</v>
      </c>
      <c r="V17" s="73">
        <v>121</v>
      </c>
      <c r="W17" s="73">
        <v>76</v>
      </c>
      <c r="X17" s="73">
        <v>56</v>
      </c>
      <c r="Y17" s="73">
        <v>20</v>
      </c>
      <c r="Z17" s="73">
        <v>78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1</v>
      </c>
      <c r="AJ17" s="73">
        <v>9</v>
      </c>
      <c r="AK17" s="73">
        <v>1</v>
      </c>
      <c r="AL17" s="73">
        <v>10</v>
      </c>
      <c r="AM17" s="71">
        <v>369</v>
      </c>
      <c r="AN17" s="71">
        <v>99</v>
      </c>
      <c r="AO17" s="71">
        <v>468</v>
      </c>
    </row>
    <row r="18" spans="1:41" ht="15.6" x14ac:dyDescent="0.3">
      <c r="A18" s="62">
        <v>7</v>
      </c>
      <c r="B18" s="72" t="s">
        <v>18</v>
      </c>
      <c r="C18" s="73">
        <v>122</v>
      </c>
      <c r="D18" s="73">
        <v>105</v>
      </c>
      <c r="E18" s="73">
        <v>17</v>
      </c>
      <c r="F18" s="73">
        <v>122</v>
      </c>
      <c r="G18" s="73">
        <v>17</v>
      </c>
      <c r="H18" s="73">
        <v>75</v>
      </c>
      <c r="I18" s="73">
        <v>7</v>
      </c>
      <c r="J18" s="73">
        <v>82</v>
      </c>
      <c r="K18" s="73">
        <v>71</v>
      </c>
      <c r="L18" s="73">
        <v>59</v>
      </c>
      <c r="M18" s="73">
        <v>12</v>
      </c>
      <c r="N18" s="73">
        <v>71</v>
      </c>
      <c r="O18" s="73">
        <v>36</v>
      </c>
      <c r="P18" s="73">
        <v>33</v>
      </c>
      <c r="Q18" s="73">
        <v>3</v>
      </c>
      <c r="R18" s="73">
        <v>36</v>
      </c>
      <c r="S18" s="73">
        <v>9</v>
      </c>
      <c r="T18" s="73">
        <v>23</v>
      </c>
      <c r="U18" s="73">
        <v>6</v>
      </c>
      <c r="V18" s="73">
        <v>29</v>
      </c>
      <c r="W18" s="73">
        <v>3</v>
      </c>
      <c r="X18" s="73">
        <v>6</v>
      </c>
      <c r="Y18" s="73">
        <v>1</v>
      </c>
      <c r="Z18" s="73">
        <v>7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5</v>
      </c>
      <c r="AJ18" s="73">
        <v>83</v>
      </c>
      <c r="AK18" s="73">
        <v>14</v>
      </c>
      <c r="AL18" s="73">
        <v>97</v>
      </c>
      <c r="AM18" s="71">
        <v>292</v>
      </c>
      <c r="AN18" s="71">
        <v>45</v>
      </c>
      <c r="AO18" s="71">
        <v>337</v>
      </c>
    </row>
    <row r="19" spans="1:41" ht="15.6" x14ac:dyDescent="0.3">
      <c r="A19" s="62">
        <v>8</v>
      </c>
      <c r="B19" s="72" t="s">
        <v>19</v>
      </c>
      <c r="C19" s="73">
        <v>227</v>
      </c>
      <c r="D19" s="73">
        <v>183</v>
      </c>
      <c r="E19" s="73">
        <v>44</v>
      </c>
      <c r="F19" s="73">
        <v>227</v>
      </c>
      <c r="G19" s="73">
        <v>66</v>
      </c>
      <c r="H19" s="73">
        <v>45</v>
      </c>
      <c r="I19" s="73">
        <v>23</v>
      </c>
      <c r="J19" s="73">
        <v>68</v>
      </c>
      <c r="K19" s="73">
        <v>136</v>
      </c>
      <c r="L19" s="73">
        <v>124</v>
      </c>
      <c r="M19" s="73">
        <v>54</v>
      </c>
      <c r="N19" s="73">
        <v>178</v>
      </c>
      <c r="O19" s="73">
        <v>100</v>
      </c>
      <c r="P19" s="73">
        <v>85</v>
      </c>
      <c r="Q19" s="73">
        <v>15</v>
      </c>
      <c r="R19" s="73">
        <v>100</v>
      </c>
      <c r="S19" s="73">
        <v>13</v>
      </c>
      <c r="T19" s="73">
        <v>36</v>
      </c>
      <c r="U19" s="73">
        <v>4</v>
      </c>
      <c r="V19" s="73">
        <v>40</v>
      </c>
      <c r="W19" s="73">
        <v>8</v>
      </c>
      <c r="X19" s="73">
        <v>22</v>
      </c>
      <c r="Y19" s="73">
        <v>4</v>
      </c>
      <c r="Z19" s="73">
        <v>26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4</v>
      </c>
      <c r="AJ19" s="73">
        <v>44</v>
      </c>
      <c r="AK19" s="73">
        <v>7</v>
      </c>
      <c r="AL19" s="73">
        <v>51</v>
      </c>
      <c r="AM19" s="71">
        <v>330</v>
      </c>
      <c r="AN19" s="71">
        <v>82</v>
      </c>
      <c r="AO19" s="71">
        <v>412</v>
      </c>
    </row>
    <row r="20" spans="1:41" ht="15.6" x14ac:dyDescent="0.3">
      <c r="A20" s="62"/>
      <c r="B20" s="75" t="s">
        <v>74</v>
      </c>
      <c r="C20" s="76">
        <f>SUM(C12:C19)</f>
        <v>1578</v>
      </c>
      <c r="D20" s="76">
        <f t="shared" ref="D20:AO20" si="0">SUM(D12:D19)</f>
        <v>1290</v>
      </c>
      <c r="E20" s="76">
        <f t="shared" si="0"/>
        <v>231</v>
      </c>
      <c r="F20" s="76">
        <f t="shared" si="0"/>
        <v>1521</v>
      </c>
      <c r="G20" s="76">
        <f t="shared" si="0"/>
        <v>383</v>
      </c>
      <c r="H20" s="76">
        <f t="shared" si="0"/>
        <v>341</v>
      </c>
      <c r="I20" s="76">
        <f t="shared" si="0"/>
        <v>59</v>
      </c>
      <c r="J20" s="76">
        <f t="shared" si="0"/>
        <v>400</v>
      </c>
      <c r="K20" s="76">
        <f t="shared" si="0"/>
        <v>791</v>
      </c>
      <c r="L20" s="76">
        <f t="shared" si="0"/>
        <v>660</v>
      </c>
      <c r="M20" s="76">
        <f t="shared" si="0"/>
        <v>182</v>
      </c>
      <c r="N20" s="76">
        <f t="shared" si="0"/>
        <v>842</v>
      </c>
      <c r="O20" s="76">
        <f t="shared" si="0"/>
        <v>308</v>
      </c>
      <c r="P20" s="76">
        <f t="shared" si="0"/>
        <v>315</v>
      </c>
      <c r="Q20" s="76">
        <f t="shared" si="0"/>
        <v>44</v>
      </c>
      <c r="R20" s="76">
        <f t="shared" si="0"/>
        <v>305</v>
      </c>
      <c r="S20" s="76">
        <f t="shared" si="0"/>
        <v>178</v>
      </c>
      <c r="T20" s="76">
        <f t="shared" si="0"/>
        <v>286</v>
      </c>
      <c r="U20" s="76">
        <f t="shared" si="0"/>
        <v>56</v>
      </c>
      <c r="V20" s="76">
        <f t="shared" si="0"/>
        <v>342</v>
      </c>
      <c r="W20" s="76">
        <f t="shared" si="0"/>
        <v>102</v>
      </c>
      <c r="X20" s="76">
        <f t="shared" si="0"/>
        <v>162</v>
      </c>
      <c r="Y20" s="76">
        <f t="shared" si="0"/>
        <v>33</v>
      </c>
      <c r="Z20" s="76">
        <f t="shared" si="0"/>
        <v>183</v>
      </c>
      <c r="AA20" s="76">
        <f t="shared" si="0"/>
        <v>0</v>
      </c>
      <c r="AB20" s="76">
        <f t="shared" si="0"/>
        <v>0</v>
      </c>
      <c r="AC20" s="76">
        <f t="shared" si="0"/>
        <v>0</v>
      </c>
      <c r="AD20" s="76">
        <f t="shared" si="0"/>
        <v>0</v>
      </c>
      <c r="AE20" s="76">
        <f t="shared" si="0"/>
        <v>0</v>
      </c>
      <c r="AF20" s="76">
        <f t="shared" si="0"/>
        <v>0</v>
      </c>
      <c r="AG20" s="76">
        <f t="shared" si="0"/>
        <v>0</v>
      </c>
      <c r="AH20" s="76">
        <f t="shared" si="0"/>
        <v>0</v>
      </c>
      <c r="AI20" s="76">
        <f t="shared" si="0"/>
        <v>32</v>
      </c>
      <c r="AJ20" s="76">
        <f t="shared" si="0"/>
        <v>360</v>
      </c>
      <c r="AK20" s="76">
        <f t="shared" si="0"/>
        <v>49</v>
      </c>
      <c r="AL20" s="76">
        <f t="shared" si="0"/>
        <v>409</v>
      </c>
      <c r="AM20" s="76">
        <f t="shared" si="0"/>
        <v>2439</v>
      </c>
      <c r="AN20" s="76">
        <f t="shared" si="0"/>
        <v>428</v>
      </c>
      <c r="AO20" s="76">
        <f t="shared" si="0"/>
        <v>2867</v>
      </c>
    </row>
    <row r="22" spans="1:41" x14ac:dyDescent="0.3">
      <c r="A22" s="381" t="s">
        <v>75</v>
      </c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</row>
    <row r="23" spans="1:41" ht="28.8" x14ac:dyDescent="0.3">
      <c r="A23" s="62"/>
      <c r="B23" s="63" t="s">
        <v>61</v>
      </c>
      <c r="C23" s="64" t="s">
        <v>62</v>
      </c>
      <c r="D23" s="65" t="s">
        <v>63</v>
      </c>
      <c r="E23" s="66" t="s">
        <v>64</v>
      </c>
      <c r="F23" s="67" t="s">
        <v>65</v>
      </c>
      <c r="G23" s="68" t="s">
        <v>66</v>
      </c>
      <c r="H23" s="65" t="s">
        <v>63</v>
      </c>
      <c r="I23" s="66" t="s">
        <v>64</v>
      </c>
      <c r="J23" s="69" t="s">
        <v>65</v>
      </c>
      <c r="K23" s="64" t="s">
        <v>67</v>
      </c>
      <c r="L23" s="65" t="s">
        <v>63</v>
      </c>
      <c r="M23" s="66" t="s">
        <v>64</v>
      </c>
      <c r="N23" s="67" t="s">
        <v>65</v>
      </c>
      <c r="O23" s="64" t="s">
        <v>68</v>
      </c>
      <c r="P23" s="65" t="s">
        <v>63</v>
      </c>
      <c r="Q23" s="66" t="s">
        <v>64</v>
      </c>
      <c r="R23" s="67" t="s">
        <v>65</v>
      </c>
      <c r="S23" s="64" t="s">
        <v>69</v>
      </c>
      <c r="T23" s="65" t="s">
        <v>63</v>
      </c>
      <c r="U23" s="66" t="s">
        <v>64</v>
      </c>
      <c r="V23" s="67" t="s">
        <v>65</v>
      </c>
      <c r="W23" s="64" t="s">
        <v>70</v>
      </c>
      <c r="X23" s="65" t="s">
        <v>63</v>
      </c>
      <c r="Y23" s="66" t="s">
        <v>64</v>
      </c>
      <c r="Z23" s="67" t="s">
        <v>65</v>
      </c>
      <c r="AA23" s="70" t="s">
        <v>71</v>
      </c>
      <c r="AB23" s="65" t="s">
        <v>63</v>
      </c>
      <c r="AC23" s="66" t="s">
        <v>64</v>
      </c>
      <c r="AD23" s="67" t="s">
        <v>65</v>
      </c>
      <c r="AE23" s="64" t="s">
        <v>72</v>
      </c>
      <c r="AF23" s="65" t="s">
        <v>63</v>
      </c>
      <c r="AG23" s="66" t="s">
        <v>64</v>
      </c>
      <c r="AH23" s="67" t="s">
        <v>65</v>
      </c>
      <c r="AI23" s="64" t="s">
        <v>73</v>
      </c>
      <c r="AJ23" s="65" t="s">
        <v>63</v>
      </c>
      <c r="AK23" s="66" t="s">
        <v>64</v>
      </c>
      <c r="AL23" s="67" t="s">
        <v>65</v>
      </c>
      <c r="AM23" s="71"/>
      <c r="AN23" s="71"/>
      <c r="AO23" s="71"/>
    </row>
    <row r="24" spans="1:41" ht="15.6" x14ac:dyDescent="0.3">
      <c r="A24" s="62">
        <v>1</v>
      </c>
      <c r="B24" s="72" t="s">
        <v>17</v>
      </c>
      <c r="C24" s="73">
        <v>152</v>
      </c>
      <c r="D24" s="73">
        <v>131</v>
      </c>
      <c r="E24" s="73">
        <v>21</v>
      </c>
      <c r="F24" s="73">
        <v>152</v>
      </c>
      <c r="G24" s="73">
        <v>101</v>
      </c>
      <c r="H24" s="73">
        <v>81</v>
      </c>
      <c r="I24" s="73">
        <v>20</v>
      </c>
      <c r="J24" s="73">
        <v>101</v>
      </c>
      <c r="K24" s="73">
        <v>13</v>
      </c>
      <c r="L24" s="73">
        <v>11</v>
      </c>
      <c r="M24" s="73">
        <v>2</v>
      </c>
      <c r="N24" s="73">
        <v>13</v>
      </c>
      <c r="O24" s="73">
        <v>11</v>
      </c>
      <c r="P24" s="73">
        <v>10</v>
      </c>
      <c r="Q24" s="73">
        <v>1</v>
      </c>
      <c r="R24" s="73">
        <v>11</v>
      </c>
      <c r="S24" s="73">
        <v>2</v>
      </c>
      <c r="T24" s="73">
        <v>8</v>
      </c>
      <c r="U24" s="73">
        <v>2</v>
      </c>
      <c r="V24" s="73">
        <v>10</v>
      </c>
      <c r="W24" s="73">
        <v>2</v>
      </c>
      <c r="X24" s="73">
        <v>9</v>
      </c>
      <c r="Y24" s="73">
        <v>2</v>
      </c>
      <c r="Z24" s="73">
        <v>11</v>
      </c>
      <c r="AA24" s="73">
        <v>2</v>
      </c>
      <c r="AB24" s="73">
        <v>33</v>
      </c>
      <c r="AC24" s="73">
        <v>10</v>
      </c>
      <c r="AD24" s="73">
        <v>43</v>
      </c>
      <c r="AE24" s="73">
        <v>0</v>
      </c>
      <c r="AF24" s="73">
        <v>0</v>
      </c>
      <c r="AG24" s="73">
        <v>0</v>
      </c>
      <c r="AH24" s="73">
        <v>0</v>
      </c>
      <c r="AI24" s="73">
        <v>3</v>
      </c>
      <c r="AJ24" s="73">
        <v>8</v>
      </c>
      <c r="AK24" s="73">
        <v>2</v>
      </c>
      <c r="AL24" s="73">
        <v>10</v>
      </c>
      <c r="AM24" s="71">
        <v>270</v>
      </c>
      <c r="AN24" s="71">
        <v>57</v>
      </c>
      <c r="AO24" s="71">
        <v>327</v>
      </c>
    </row>
    <row r="25" spans="1:41" ht="15.6" x14ac:dyDescent="0.3">
      <c r="A25" s="62">
        <v>2</v>
      </c>
      <c r="B25" s="74" t="s">
        <v>14</v>
      </c>
      <c r="C25" s="73">
        <v>253</v>
      </c>
      <c r="D25" s="73">
        <v>228</v>
      </c>
      <c r="E25" s="73">
        <v>25</v>
      </c>
      <c r="F25" s="73">
        <v>253</v>
      </c>
      <c r="G25" s="73">
        <v>104</v>
      </c>
      <c r="H25" s="73">
        <v>89</v>
      </c>
      <c r="I25" s="73">
        <v>15</v>
      </c>
      <c r="J25" s="73">
        <v>104</v>
      </c>
      <c r="K25" s="73">
        <v>199</v>
      </c>
      <c r="L25" s="73">
        <v>180</v>
      </c>
      <c r="M25" s="73">
        <v>19</v>
      </c>
      <c r="N25" s="73">
        <v>199</v>
      </c>
      <c r="O25" s="73">
        <v>30</v>
      </c>
      <c r="P25" s="73">
        <v>29</v>
      </c>
      <c r="Q25" s="73">
        <v>1</v>
      </c>
      <c r="R25" s="73">
        <v>30</v>
      </c>
      <c r="S25" s="73">
        <v>16</v>
      </c>
      <c r="T25" s="73">
        <v>65</v>
      </c>
      <c r="U25" s="73">
        <v>12</v>
      </c>
      <c r="V25" s="73">
        <v>77</v>
      </c>
      <c r="W25" s="73">
        <v>6</v>
      </c>
      <c r="X25" s="73">
        <v>19</v>
      </c>
      <c r="Y25" s="73">
        <v>5</v>
      </c>
      <c r="Z25" s="73">
        <v>24</v>
      </c>
      <c r="AA25" s="73">
        <v>0</v>
      </c>
      <c r="AB25" s="73">
        <v>0</v>
      </c>
      <c r="AC25" s="73">
        <v>0</v>
      </c>
      <c r="AD25" s="73">
        <v>0</v>
      </c>
      <c r="AE25" s="73">
        <v>0</v>
      </c>
      <c r="AF25" s="73">
        <v>0</v>
      </c>
      <c r="AG25" s="73">
        <v>0</v>
      </c>
      <c r="AH25" s="73">
        <v>0</v>
      </c>
      <c r="AI25" s="73">
        <v>16</v>
      </c>
      <c r="AJ25" s="73">
        <v>164</v>
      </c>
      <c r="AK25" s="73">
        <v>23</v>
      </c>
      <c r="AL25" s="73">
        <v>187</v>
      </c>
      <c r="AM25" s="71">
        <v>565</v>
      </c>
      <c r="AN25" s="71">
        <v>80</v>
      </c>
      <c r="AO25" s="71">
        <v>645</v>
      </c>
    </row>
    <row r="26" spans="1:41" ht="15.6" x14ac:dyDescent="0.3">
      <c r="A26" s="62">
        <v>3</v>
      </c>
      <c r="B26" s="72" t="s">
        <v>16</v>
      </c>
      <c r="C26" s="73">
        <v>88</v>
      </c>
      <c r="D26" s="73">
        <v>70</v>
      </c>
      <c r="E26" s="73">
        <v>3</v>
      </c>
      <c r="F26" s="73">
        <v>73</v>
      </c>
      <c r="G26" s="73">
        <v>24</v>
      </c>
      <c r="H26" s="73">
        <v>23</v>
      </c>
      <c r="I26" s="73">
        <v>1</v>
      </c>
      <c r="J26" s="73">
        <v>24</v>
      </c>
      <c r="K26" s="73">
        <v>0</v>
      </c>
      <c r="L26" s="73">
        <v>0</v>
      </c>
      <c r="M26" s="73">
        <v>0</v>
      </c>
      <c r="N26" s="73">
        <v>0</v>
      </c>
      <c r="O26" s="73">
        <v>2</v>
      </c>
      <c r="P26" s="73">
        <v>0</v>
      </c>
      <c r="Q26" s="73">
        <v>2</v>
      </c>
      <c r="R26" s="73">
        <v>2</v>
      </c>
      <c r="S26" s="73">
        <v>2</v>
      </c>
      <c r="T26" s="73">
        <v>6</v>
      </c>
      <c r="U26" s="73">
        <v>0</v>
      </c>
      <c r="V26" s="73">
        <v>6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0</v>
      </c>
      <c r="AF26" s="73">
        <v>0</v>
      </c>
      <c r="AG26" s="73">
        <v>0</v>
      </c>
      <c r="AH26" s="73">
        <v>0</v>
      </c>
      <c r="AI26" s="73">
        <v>1</v>
      </c>
      <c r="AJ26" s="73">
        <v>8</v>
      </c>
      <c r="AK26" s="73">
        <v>1</v>
      </c>
      <c r="AL26" s="73">
        <v>9</v>
      </c>
      <c r="AM26" s="71">
        <v>107</v>
      </c>
      <c r="AN26" s="71">
        <v>5</v>
      </c>
      <c r="AO26" s="71">
        <v>112</v>
      </c>
    </row>
    <row r="27" spans="1:41" ht="15.6" x14ac:dyDescent="0.3">
      <c r="A27" s="62">
        <v>4</v>
      </c>
      <c r="B27" s="72" t="s">
        <v>15</v>
      </c>
      <c r="C27" s="73">
        <v>256</v>
      </c>
      <c r="D27" s="73">
        <v>197</v>
      </c>
      <c r="E27" s="73">
        <v>42</v>
      </c>
      <c r="F27" s="73">
        <v>239</v>
      </c>
      <c r="G27" s="73">
        <v>57</v>
      </c>
      <c r="H27" s="73">
        <v>48</v>
      </c>
      <c r="I27" s="73">
        <v>6</v>
      </c>
      <c r="J27" s="73">
        <v>54</v>
      </c>
      <c r="K27" s="73">
        <v>199</v>
      </c>
      <c r="L27" s="73">
        <v>153</v>
      </c>
      <c r="M27" s="73">
        <v>30</v>
      </c>
      <c r="N27" s="73">
        <v>183</v>
      </c>
      <c r="O27" s="73">
        <v>37</v>
      </c>
      <c r="P27" s="73">
        <v>29</v>
      </c>
      <c r="Q27" s="73">
        <v>7</v>
      </c>
      <c r="R27" s="73">
        <v>36</v>
      </c>
      <c r="S27" s="73">
        <v>6</v>
      </c>
      <c r="T27" s="73">
        <v>35</v>
      </c>
      <c r="U27" s="73">
        <v>8</v>
      </c>
      <c r="V27" s="73">
        <v>43</v>
      </c>
      <c r="W27" s="73">
        <v>0</v>
      </c>
      <c r="X27" s="73">
        <v>0</v>
      </c>
      <c r="Y27" s="73">
        <v>0</v>
      </c>
      <c r="Z27" s="73">
        <v>0</v>
      </c>
      <c r="AA27" s="73">
        <v>0</v>
      </c>
      <c r="AB27" s="73">
        <v>0</v>
      </c>
      <c r="AC27" s="73">
        <v>0</v>
      </c>
      <c r="AD27" s="73">
        <v>0</v>
      </c>
      <c r="AE27" s="73">
        <v>0</v>
      </c>
      <c r="AF27" s="73">
        <v>0</v>
      </c>
      <c r="AG27" s="73">
        <v>0</v>
      </c>
      <c r="AH27" s="73">
        <v>0</v>
      </c>
      <c r="AI27" s="73">
        <v>7</v>
      </c>
      <c r="AJ27" s="73">
        <v>80</v>
      </c>
      <c r="AK27" s="73">
        <v>22</v>
      </c>
      <c r="AL27" s="73">
        <v>102</v>
      </c>
      <c r="AM27" s="71">
        <v>360</v>
      </c>
      <c r="AN27" s="71">
        <v>78</v>
      </c>
      <c r="AO27" s="71">
        <v>438</v>
      </c>
    </row>
    <row r="28" spans="1:41" ht="15.6" x14ac:dyDescent="0.3">
      <c r="A28" s="62">
        <v>5</v>
      </c>
      <c r="B28" s="72" t="s">
        <v>13</v>
      </c>
      <c r="C28" s="73">
        <v>191</v>
      </c>
      <c r="D28" s="73">
        <v>151</v>
      </c>
      <c r="E28" s="73">
        <v>26</v>
      </c>
      <c r="F28" s="73">
        <v>179</v>
      </c>
      <c r="G28" s="73">
        <v>11</v>
      </c>
      <c r="H28" s="73">
        <v>9</v>
      </c>
      <c r="I28" s="73">
        <v>2</v>
      </c>
      <c r="J28" s="73">
        <v>11</v>
      </c>
      <c r="K28" s="73">
        <v>54</v>
      </c>
      <c r="L28" s="73">
        <v>37</v>
      </c>
      <c r="M28" s="73">
        <v>13</v>
      </c>
      <c r="N28" s="73">
        <v>50</v>
      </c>
      <c r="O28" s="73">
        <v>15</v>
      </c>
      <c r="P28" s="73">
        <v>13</v>
      </c>
      <c r="Q28" s="73">
        <v>2</v>
      </c>
      <c r="R28" s="73">
        <v>15</v>
      </c>
      <c r="S28" s="73">
        <v>6</v>
      </c>
      <c r="T28" s="73">
        <v>10</v>
      </c>
      <c r="U28" s="73">
        <v>0</v>
      </c>
      <c r="V28" s="73">
        <v>10</v>
      </c>
      <c r="W28" s="73">
        <v>2</v>
      </c>
      <c r="X28" s="73">
        <v>6</v>
      </c>
      <c r="Y28" s="73">
        <v>0</v>
      </c>
      <c r="Z28" s="73">
        <v>4</v>
      </c>
      <c r="AA28" s="73">
        <v>0</v>
      </c>
      <c r="AB28" s="73">
        <v>0</v>
      </c>
      <c r="AC28" s="73">
        <v>0</v>
      </c>
      <c r="AD28" s="73">
        <v>0</v>
      </c>
      <c r="AE28" s="73">
        <v>0</v>
      </c>
      <c r="AF28" s="73">
        <v>0</v>
      </c>
      <c r="AG28" s="73">
        <v>0</v>
      </c>
      <c r="AH28" s="73">
        <v>0</v>
      </c>
      <c r="AI28" s="73">
        <v>4</v>
      </c>
      <c r="AJ28" s="73">
        <v>40</v>
      </c>
      <c r="AK28" s="73">
        <v>5</v>
      </c>
      <c r="AL28" s="73">
        <v>45</v>
      </c>
      <c r="AM28" s="71">
        <v>216</v>
      </c>
      <c r="AN28" s="71">
        <v>33</v>
      </c>
      <c r="AO28" s="71">
        <v>249</v>
      </c>
    </row>
    <row r="29" spans="1:41" ht="15.6" x14ac:dyDescent="0.3">
      <c r="A29" s="62">
        <v>6</v>
      </c>
      <c r="B29" s="72" t="s">
        <v>20</v>
      </c>
      <c r="C29" s="73">
        <v>288</v>
      </c>
      <c r="D29" s="73">
        <v>243</v>
      </c>
      <c r="E29" s="73">
        <v>45</v>
      </c>
      <c r="F29" s="73">
        <v>288</v>
      </c>
      <c r="G29" s="73">
        <v>144</v>
      </c>
      <c r="H29" s="73">
        <v>33</v>
      </c>
      <c r="I29" s="73">
        <v>9</v>
      </c>
      <c r="J29" s="73">
        <v>42</v>
      </c>
      <c r="K29" s="73">
        <v>101</v>
      </c>
      <c r="L29" s="73">
        <v>85</v>
      </c>
      <c r="M29" s="73">
        <v>16</v>
      </c>
      <c r="N29" s="73">
        <v>101</v>
      </c>
      <c r="O29" s="73">
        <v>56</v>
      </c>
      <c r="P29" s="73">
        <v>48</v>
      </c>
      <c r="Q29" s="73">
        <v>8</v>
      </c>
      <c r="R29" s="73">
        <v>56</v>
      </c>
      <c r="S29" s="73">
        <v>30</v>
      </c>
      <c r="T29" s="73">
        <v>100</v>
      </c>
      <c r="U29" s="73">
        <v>22</v>
      </c>
      <c r="V29" s="73">
        <v>122</v>
      </c>
      <c r="W29" s="73">
        <v>11</v>
      </c>
      <c r="X29" s="73">
        <v>40</v>
      </c>
      <c r="Y29" s="73">
        <v>7</v>
      </c>
      <c r="Z29" s="73">
        <v>47</v>
      </c>
      <c r="AA29" s="73">
        <v>0</v>
      </c>
      <c r="AB29" s="73">
        <v>0</v>
      </c>
      <c r="AC29" s="73">
        <v>0</v>
      </c>
      <c r="AD29" s="73">
        <v>0</v>
      </c>
      <c r="AE29" s="73">
        <v>0</v>
      </c>
      <c r="AF29" s="73">
        <v>0</v>
      </c>
      <c r="AG29" s="73">
        <v>0</v>
      </c>
      <c r="AH29" s="73">
        <v>0</v>
      </c>
      <c r="AI29" s="73">
        <v>1</v>
      </c>
      <c r="AJ29" s="73">
        <v>9</v>
      </c>
      <c r="AK29" s="73">
        <v>1</v>
      </c>
      <c r="AL29" s="73">
        <v>10</v>
      </c>
      <c r="AM29" s="71">
        <v>425</v>
      </c>
      <c r="AN29" s="71">
        <v>84</v>
      </c>
      <c r="AO29" s="71">
        <v>509</v>
      </c>
    </row>
    <row r="30" spans="1:41" ht="15.6" x14ac:dyDescent="0.3">
      <c r="A30" s="62">
        <v>7</v>
      </c>
      <c r="B30" s="72" t="s">
        <v>18</v>
      </c>
      <c r="C30" s="73">
        <v>82</v>
      </c>
      <c r="D30" s="73">
        <v>75</v>
      </c>
      <c r="E30" s="73">
        <v>7</v>
      </c>
      <c r="F30" s="73">
        <v>82</v>
      </c>
      <c r="G30" s="73">
        <v>40</v>
      </c>
      <c r="H30" s="73">
        <v>35</v>
      </c>
      <c r="I30" s="73">
        <v>5</v>
      </c>
      <c r="J30" s="73">
        <v>40</v>
      </c>
      <c r="K30" s="73">
        <v>55</v>
      </c>
      <c r="L30" s="73">
        <v>52</v>
      </c>
      <c r="M30" s="73">
        <v>3</v>
      </c>
      <c r="N30" s="73">
        <v>55</v>
      </c>
      <c r="O30" s="73">
        <v>29</v>
      </c>
      <c r="P30" s="73">
        <v>26</v>
      </c>
      <c r="Q30" s="73">
        <v>3</v>
      </c>
      <c r="R30" s="73">
        <v>29</v>
      </c>
      <c r="S30" s="73">
        <v>6</v>
      </c>
      <c r="T30" s="73">
        <v>17</v>
      </c>
      <c r="U30" s="73">
        <v>2</v>
      </c>
      <c r="V30" s="73">
        <v>19</v>
      </c>
      <c r="W30" s="73">
        <v>3</v>
      </c>
      <c r="X30" s="73">
        <v>7</v>
      </c>
      <c r="Y30" s="73">
        <v>2</v>
      </c>
      <c r="Z30" s="73">
        <v>9</v>
      </c>
      <c r="AA30" s="73">
        <v>0</v>
      </c>
      <c r="AB30" s="73">
        <v>0</v>
      </c>
      <c r="AC30" s="73">
        <v>0</v>
      </c>
      <c r="AD30" s="73">
        <v>0</v>
      </c>
      <c r="AE30" s="73">
        <v>0</v>
      </c>
      <c r="AF30" s="73">
        <v>0</v>
      </c>
      <c r="AG30" s="73">
        <v>0</v>
      </c>
      <c r="AH30" s="73">
        <v>0</v>
      </c>
      <c r="AI30" s="73">
        <v>2</v>
      </c>
      <c r="AJ30" s="73">
        <v>17</v>
      </c>
      <c r="AK30" s="73">
        <v>4</v>
      </c>
      <c r="AL30" s="73">
        <v>21</v>
      </c>
      <c r="AM30" s="71">
        <v>151</v>
      </c>
      <c r="AN30" s="71">
        <v>20</v>
      </c>
      <c r="AO30" s="71">
        <v>171</v>
      </c>
    </row>
    <row r="31" spans="1:41" ht="15.6" x14ac:dyDescent="0.3">
      <c r="A31" s="62">
        <v>8</v>
      </c>
      <c r="B31" s="72" t="s">
        <v>19</v>
      </c>
      <c r="C31" s="73">
        <v>232</v>
      </c>
      <c r="D31" s="73">
        <v>206</v>
      </c>
      <c r="E31" s="73">
        <v>26</v>
      </c>
      <c r="F31" s="73">
        <v>232</v>
      </c>
      <c r="G31" s="73">
        <v>67</v>
      </c>
      <c r="H31" s="73">
        <v>60</v>
      </c>
      <c r="I31" s="73">
        <v>7</v>
      </c>
      <c r="J31" s="73">
        <v>67</v>
      </c>
      <c r="K31" s="73">
        <v>171</v>
      </c>
      <c r="L31" s="73">
        <v>147</v>
      </c>
      <c r="M31" s="73">
        <v>24</v>
      </c>
      <c r="N31" s="73">
        <v>171</v>
      </c>
      <c r="O31" s="73">
        <v>104</v>
      </c>
      <c r="P31" s="73">
        <v>91</v>
      </c>
      <c r="Q31" s="73">
        <v>13</v>
      </c>
      <c r="R31" s="73">
        <v>104</v>
      </c>
      <c r="S31" s="73">
        <v>11</v>
      </c>
      <c r="T31" s="73">
        <v>42</v>
      </c>
      <c r="U31" s="73">
        <v>6</v>
      </c>
      <c r="V31" s="73">
        <v>48</v>
      </c>
      <c r="W31" s="73">
        <v>8</v>
      </c>
      <c r="X31" s="73">
        <v>24</v>
      </c>
      <c r="Y31" s="73">
        <v>2</v>
      </c>
      <c r="Z31" s="73">
        <v>26</v>
      </c>
      <c r="AA31" s="73">
        <v>0</v>
      </c>
      <c r="AB31" s="73">
        <v>0</v>
      </c>
      <c r="AC31" s="73">
        <v>0</v>
      </c>
      <c r="AD31" s="73">
        <v>0</v>
      </c>
      <c r="AE31" s="73">
        <v>0</v>
      </c>
      <c r="AF31" s="73">
        <v>0</v>
      </c>
      <c r="AG31" s="73">
        <v>0</v>
      </c>
      <c r="AH31" s="73">
        <v>0</v>
      </c>
      <c r="AI31" s="73">
        <v>11</v>
      </c>
      <c r="AJ31" s="73">
        <v>83</v>
      </c>
      <c r="AK31" s="73">
        <v>16</v>
      </c>
      <c r="AL31" s="73">
        <v>99</v>
      </c>
      <c r="AM31" s="71">
        <v>415</v>
      </c>
      <c r="AN31" s="71">
        <v>57</v>
      </c>
      <c r="AO31" s="71">
        <v>472</v>
      </c>
    </row>
    <row r="32" spans="1:41" ht="15.6" x14ac:dyDescent="0.3">
      <c r="A32" s="62"/>
      <c r="B32" s="75" t="s">
        <v>74</v>
      </c>
      <c r="C32" s="76">
        <f>SUM(C24:C31)</f>
        <v>1542</v>
      </c>
      <c r="D32" s="76">
        <f t="shared" ref="D32:AO32" si="1">SUM(D24:D31)</f>
        <v>1301</v>
      </c>
      <c r="E32" s="76">
        <f t="shared" si="1"/>
        <v>195</v>
      </c>
      <c r="F32" s="76">
        <f t="shared" si="1"/>
        <v>1498</v>
      </c>
      <c r="G32" s="76">
        <f t="shared" si="1"/>
        <v>548</v>
      </c>
      <c r="H32" s="76">
        <f t="shared" si="1"/>
        <v>378</v>
      </c>
      <c r="I32" s="76">
        <f t="shared" si="1"/>
        <v>65</v>
      </c>
      <c r="J32" s="76">
        <f t="shared" si="1"/>
        <v>443</v>
      </c>
      <c r="K32" s="76">
        <f t="shared" si="1"/>
        <v>792</v>
      </c>
      <c r="L32" s="76">
        <f t="shared" si="1"/>
        <v>665</v>
      </c>
      <c r="M32" s="76">
        <f t="shared" si="1"/>
        <v>107</v>
      </c>
      <c r="N32" s="76">
        <f t="shared" si="1"/>
        <v>772</v>
      </c>
      <c r="O32" s="76">
        <f t="shared" si="1"/>
        <v>284</v>
      </c>
      <c r="P32" s="76">
        <f t="shared" si="1"/>
        <v>246</v>
      </c>
      <c r="Q32" s="76">
        <f t="shared" si="1"/>
        <v>37</v>
      </c>
      <c r="R32" s="76">
        <f t="shared" si="1"/>
        <v>283</v>
      </c>
      <c r="S32" s="76">
        <f t="shared" si="1"/>
        <v>79</v>
      </c>
      <c r="T32" s="76">
        <f t="shared" si="1"/>
        <v>283</v>
      </c>
      <c r="U32" s="76">
        <f t="shared" si="1"/>
        <v>52</v>
      </c>
      <c r="V32" s="76">
        <f t="shared" si="1"/>
        <v>335</v>
      </c>
      <c r="W32" s="76">
        <f t="shared" si="1"/>
        <v>32</v>
      </c>
      <c r="X32" s="76">
        <f t="shared" si="1"/>
        <v>105</v>
      </c>
      <c r="Y32" s="76">
        <f t="shared" si="1"/>
        <v>18</v>
      </c>
      <c r="Z32" s="76">
        <f t="shared" si="1"/>
        <v>121</v>
      </c>
      <c r="AA32" s="76">
        <f t="shared" si="1"/>
        <v>2</v>
      </c>
      <c r="AB32" s="76">
        <f t="shared" si="1"/>
        <v>33</v>
      </c>
      <c r="AC32" s="76">
        <f t="shared" si="1"/>
        <v>10</v>
      </c>
      <c r="AD32" s="76">
        <f t="shared" si="1"/>
        <v>43</v>
      </c>
      <c r="AE32" s="76">
        <f t="shared" si="1"/>
        <v>0</v>
      </c>
      <c r="AF32" s="76">
        <f t="shared" si="1"/>
        <v>0</v>
      </c>
      <c r="AG32" s="76">
        <f t="shared" si="1"/>
        <v>0</v>
      </c>
      <c r="AH32" s="76">
        <f t="shared" si="1"/>
        <v>0</v>
      </c>
      <c r="AI32" s="76">
        <f t="shared" si="1"/>
        <v>45</v>
      </c>
      <c r="AJ32" s="76">
        <f t="shared" si="1"/>
        <v>409</v>
      </c>
      <c r="AK32" s="76">
        <f t="shared" si="1"/>
        <v>74</v>
      </c>
      <c r="AL32" s="76">
        <f t="shared" si="1"/>
        <v>483</v>
      </c>
      <c r="AM32" s="76">
        <f t="shared" si="1"/>
        <v>2509</v>
      </c>
      <c r="AN32" s="76">
        <f t="shared" si="1"/>
        <v>414</v>
      </c>
      <c r="AO32" s="76">
        <f t="shared" si="1"/>
        <v>2923</v>
      </c>
    </row>
    <row r="34" spans="1:41" x14ac:dyDescent="0.3">
      <c r="A34" s="381" t="s">
        <v>76</v>
      </c>
      <c r="B34" s="381"/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</row>
    <row r="35" spans="1:41" ht="28.8" x14ac:dyDescent="0.3">
      <c r="A35" s="62"/>
      <c r="B35" s="63" t="s">
        <v>61</v>
      </c>
      <c r="C35" s="64" t="s">
        <v>62</v>
      </c>
      <c r="D35" s="65" t="s">
        <v>63</v>
      </c>
      <c r="E35" s="66" t="s">
        <v>64</v>
      </c>
      <c r="F35" s="67" t="s">
        <v>65</v>
      </c>
      <c r="G35" s="68" t="s">
        <v>66</v>
      </c>
      <c r="H35" s="65" t="s">
        <v>63</v>
      </c>
      <c r="I35" s="66" t="s">
        <v>64</v>
      </c>
      <c r="J35" s="69" t="s">
        <v>65</v>
      </c>
      <c r="K35" s="64" t="s">
        <v>67</v>
      </c>
      <c r="L35" s="65" t="s">
        <v>63</v>
      </c>
      <c r="M35" s="66" t="s">
        <v>64</v>
      </c>
      <c r="N35" s="67" t="s">
        <v>65</v>
      </c>
      <c r="O35" s="64" t="s">
        <v>68</v>
      </c>
      <c r="P35" s="65" t="s">
        <v>63</v>
      </c>
      <c r="Q35" s="66" t="s">
        <v>64</v>
      </c>
      <c r="R35" s="67" t="s">
        <v>65</v>
      </c>
      <c r="S35" s="64" t="s">
        <v>69</v>
      </c>
      <c r="T35" s="65" t="s">
        <v>63</v>
      </c>
      <c r="U35" s="66" t="s">
        <v>64</v>
      </c>
      <c r="V35" s="67" t="s">
        <v>65</v>
      </c>
      <c r="W35" s="64" t="s">
        <v>70</v>
      </c>
      <c r="X35" s="65" t="s">
        <v>63</v>
      </c>
      <c r="Y35" s="66" t="s">
        <v>64</v>
      </c>
      <c r="Z35" s="67" t="s">
        <v>65</v>
      </c>
      <c r="AA35" s="70" t="s">
        <v>71</v>
      </c>
      <c r="AB35" s="65" t="s">
        <v>63</v>
      </c>
      <c r="AC35" s="66" t="s">
        <v>64</v>
      </c>
      <c r="AD35" s="67" t="s">
        <v>65</v>
      </c>
      <c r="AE35" s="64" t="s">
        <v>72</v>
      </c>
      <c r="AF35" s="65" t="s">
        <v>63</v>
      </c>
      <c r="AG35" s="66" t="s">
        <v>64</v>
      </c>
      <c r="AH35" s="67" t="s">
        <v>65</v>
      </c>
      <c r="AI35" s="64" t="s">
        <v>73</v>
      </c>
      <c r="AJ35" s="65" t="s">
        <v>63</v>
      </c>
      <c r="AK35" s="66" t="s">
        <v>64</v>
      </c>
      <c r="AL35" s="67" t="s">
        <v>65</v>
      </c>
      <c r="AM35" s="71"/>
      <c r="AN35" s="71"/>
      <c r="AO35" s="71"/>
    </row>
    <row r="36" spans="1:41" ht="15.6" x14ac:dyDescent="0.3">
      <c r="A36" s="62">
        <v>1</v>
      </c>
      <c r="B36" s="72" t="s">
        <v>17</v>
      </c>
      <c r="C36" s="73">
        <v>126</v>
      </c>
      <c r="D36" s="73">
        <v>108</v>
      </c>
      <c r="E36" s="73">
        <v>18</v>
      </c>
      <c r="F36" s="73">
        <v>126</v>
      </c>
      <c r="G36" s="73">
        <v>17</v>
      </c>
      <c r="H36" s="73">
        <v>15</v>
      </c>
      <c r="I36" s="73">
        <v>2</v>
      </c>
      <c r="J36" s="73">
        <v>17</v>
      </c>
      <c r="K36" s="73">
        <v>21</v>
      </c>
      <c r="L36" s="73">
        <v>19</v>
      </c>
      <c r="M36" s="73">
        <v>2</v>
      </c>
      <c r="N36" s="73">
        <v>21</v>
      </c>
      <c r="O36" s="73">
        <v>20</v>
      </c>
      <c r="P36" s="73">
        <v>17</v>
      </c>
      <c r="Q36" s="73">
        <v>3</v>
      </c>
      <c r="R36" s="73">
        <v>20</v>
      </c>
      <c r="S36" s="73">
        <v>4</v>
      </c>
      <c r="T36" s="73">
        <v>29</v>
      </c>
      <c r="U36" s="73">
        <v>6</v>
      </c>
      <c r="V36" s="73">
        <v>35</v>
      </c>
      <c r="W36" s="73">
        <v>2</v>
      </c>
      <c r="X36" s="73">
        <v>5</v>
      </c>
      <c r="Y36" s="73">
        <v>0</v>
      </c>
      <c r="Z36" s="73">
        <v>5</v>
      </c>
      <c r="AA36" s="73">
        <v>1</v>
      </c>
      <c r="AB36" s="73">
        <v>19</v>
      </c>
      <c r="AC36" s="73">
        <v>4</v>
      </c>
      <c r="AD36" s="73">
        <v>23</v>
      </c>
      <c r="AE36" s="73">
        <v>0</v>
      </c>
      <c r="AF36" s="73">
        <v>0</v>
      </c>
      <c r="AG36" s="73">
        <v>0</v>
      </c>
      <c r="AH36" s="73">
        <v>0</v>
      </c>
      <c r="AI36" s="73">
        <v>3</v>
      </c>
      <c r="AJ36" s="73">
        <v>11</v>
      </c>
      <c r="AK36" s="73">
        <v>3</v>
      </c>
      <c r="AL36" s="73">
        <v>14</v>
      </c>
      <c r="AM36" s="71">
        <v>187</v>
      </c>
      <c r="AN36" s="71">
        <v>33</v>
      </c>
      <c r="AO36" s="71">
        <v>220</v>
      </c>
    </row>
    <row r="37" spans="1:41" ht="15.6" x14ac:dyDescent="0.3">
      <c r="A37" s="62">
        <v>2</v>
      </c>
      <c r="B37" s="74" t="s">
        <v>14</v>
      </c>
      <c r="C37" s="73">
        <v>225</v>
      </c>
      <c r="D37" s="73">
        <v>204</v>
      </c>
      <c r="E37" s="73">
        <v>21</v>
      </c>
      <c r="F37" s="73">
        <v>225</v>
      </c>
      <c r="G37" s="73">
        <v>94</v>
      </c>
      <c r="H37" s="73">
        <v>81</v>
      </c>
      <c r="I37" s="73">
        <v>13</v>
      </c>
      <c r="J37" s="73">
        <v>94</v>
      </c>
      <c r="K37" s="73">
        <v>175</v>
      </c>
      <c r="L37" s="73">
        <v>159</v>
      </c>
      <c r="M37" s="73">
        <v>16</v>
      </c>
      <c r="N37" s="73">
        <v>175</v>
      </c>
      <c r="O37" s="73">
        <v>7</v>
      </c>
      <c r="P37" s="73">
        <v>7</v>
      </c>
      <c r="Q37" s="73">
        <v>0</v>
      </c>
      <c r="R37" s="73">
        <v>7</v>
      </c>
      <c r="S37" s="73">
        <v>11</v>
      </c>
      <c r="T37" s="73">
        <v>52</v>
      </c>
      <c r="U37" s="73">
        <v>5</v>
      </c>
      <c r="V37" s="73">
        <v>57</v>
      </c>
      <c r="W37" s="73">
        <v>6</v>
      </c>
      <c r="X37" s="73">
        <v>33</v>
      </c>
      <c r="Y37" s="73">
        <v>3</v>
      </c>
      <c r="Z37" s="73">
        <v>36</v>
      </c>
      <c r="AA37" s="73">
        <v>0</v>
      </c>
      <c r="AB37" s="73">
        <v>0</v>
      </c>
      <c r="AC37" s="73">
        <v>0</v>
      </c>
      <c r="AD37" s="73">
        <v>0</v>
      </c>
      <c r="AE37" s="73">
        <v>0</v>
      </c>
      <c r="AF37" s="73">
        <v>0</v>
      </c>
      <c r="AG37" s="73">
        <v>0</v>
      </c>
      <c r="AH37" s="73">
        <v>0</v>
      </c>
      <c r="AI37" s="73">
        <v>10</v>
      </c>
      <c r="AJ37" s="73">
        <v>71</v>
      </c>
      <c r="AK37" s="73">
        <v>9</v>
      </c>
      <c r="AL37" s="73">
        <v>80</v>
      </c>
      <c r="AM37" s="71">
        <v>441</v>
      </c>
      <c r="AN37" s="71">
        <v>51</v>
      </c>
      <c r="AO37" s="71">
        <v>492</v>
      </c>
    </row>
    <row r="38" spans="1:41" ht="15.6" x14ac:dyDescent="0.3">
      <c r="A38" s="62">
        <v>3</v>
      </c>
      <c r="B38" s="72" t="s">
        <v>16</v>
      </c>
      <c r="C38" s="73">
        <v>93</v>
      </c>
      <c r="D38" s="73">
        <v>71</v>
      </c>
      <c r="E38" s="73">
        <v>4</v>
      </c>
      <c r="F38" s="73">
        <v>75</v>
      </c>
      <c r="G38" s="73">
        <v>13</v>
      </c>
      <c r="H38" s="73">
        <v>13</v>
      </c>
      <c r="I38" s="73">
        <v>0</v>
      </c>
      <c r="J38" s="73">
        <v>13</v>
      </c>
      <c r="K38" s="73">
        <v>0</v>
      </c>
      <c r="L38" s="73">
        <v>0</v>
      </c>
      <c r="M38" s="73">
        <v>0</v>
      </c>
      <c r="N38" s="73">
        <v>0</v>
      </c>
      <c r="O38" s="73">
        <v>3</v>
      </c>
      <c r="P38" s="73">
        <v>2</v>
      </c>
      <c r="Q38" s="73">
        <v>1</v>
      </c>
      <c r="R38" s="73">
        <v>3</v>
      </c>
      <c r="S38" s="73">
        <v>1</v>
      </c>
      <c r="T38" s="73">
        <v>4</v>
      </c>
      <c r="U38" s="73">
        <v>0</v>
      </c>
      <c r="V38" s="73">
        <v>4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73">
        <v>0</v>
      </c>
      <c r="AC38" s="73">
        <v>0</v>
      </c>
      <c r="AD38" s="73">
        <v>0</v>
      </c>
      <c r="AE38" s="73">
        <v>0</v>
      </c>
      <c r="AF38" s="73">
        <v>0</v>
      </c>
      <c r="AG38" s="73">
        <v>0</v>
      </c>
      <c r="AH38" s="73">
        <v>0</v>
      </c>
      <c r="AI38" s="73">
        <v>0</v>
      </c>
      <c r="AJ38" s="73">
        <v>0</v>
      </c>
      <c r="AK38" s="73">
        <v>0</v>
      </c>
      <c r="AL38" s="73">
        <v>0</v>
      </c>
      <c r="AM38" s="71">
        <v>88</v>
      </c>
      <c r="AN38" s="71">
        <v>4</v>
      </c>
      <c r="AO38" s="71">
        <v>92</v>
      </c>
    </row>
    <row r="39" spans="1:41" ht="15.6" x14ac:dyDescent="0.3">
      <c r="A39" s="62">
        <v>4</v>
      </c>
      <c r="B39" s="72" t="s">
        <v>15</v>
      </c>
      <c r="C39" s="73">
        <v>253</v>
      </c>
      <c r="D39" s="73">
        <v>190</v>
      </c>
      <c r="E39" s="73">
        <v>32</v>
      </c>
      <c r="F39" s="73">
        <v>222</v>
      </c>
      <c r="G39" s="73">
        <v>46</v>
      </c>
      <c r="H39" s="73">
        <v>38</v>
      </c>
      <c r="I39" s="73">
        <v>8</v>
      </c>
      <c r="J39" s="73">
        <v>46</v>
      </c>
      <c r="K39" s="73">
        <v>165</v>
      </c>
      <c r="L39" s="73">
        <v>129</v>
      </c>
      <c r="M39" s="73">
        <v>26</v>
      </c>
      <c r="N39" s="73">
        <v>155</v>
      </c>
      <c r="O39" s="73">
        <v>30</v>
      </c>
      <c r="P39" s="73">
        <v>25</v>
      </c>
      <c r="Q39" s="73">
        <v>3</v>
      </c>
      <c r="R39" s="73">
        <v>28</v>
      </c>
      <c r="S39" s="73">
        <v>5</v>
      </c>
      <c r="T39" s="73">
        <v>35</v>
      </c>
      <c r="U39" s="73">
        <v>13</v>
      </c>
      <c r="V39" s="73">
        <v>48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0</v>
      </c>
      <c r="AD39" s="73">
        <v>0</v>
      </c>
      <c r="AE39" s="73">
        <v>0</v>
      </c>
      <c r="AF39" s="73">
        <v>0</v>
      </c>
      <c r="AG39" s="73">
        <v>0</v>
      </c>
      <c r="AH39" s="73">
        <v>0</v>
      </c>
      <c r="AI39" s="73">
        <v>5</v>
      </c>
      <c r="AJ39" s="73">
        <v>34</v>
      </c>
      <c r="AK39" s="73">
        <v>20</v>
      </c>
      <c r="AL39" s="73">
        <v>54</v>
      </c>
      <c r="AM39" s="71">
        <v>297</v>
      </c>
      <c r="AN39" s="71">
        <v>73</v>
      </c>
      <c r="AO39" s="71">
        <v>370</v>
      </c>
    </row>
    <row r="40" spans="1:41" ht="15.6" x14ac:dyDescent="0.3">
      <c r="A40" s="62">
        <v>5</v>
      </c>
      <c r="B40" s="72" t="s">
        <v>13</v>
      </c>
      <c r="C40" s="73">
        <v>168</v>
      </c>
      <c r="D40" s="73">
        <v>138</v>
      </c>
      <c r="E40" s="73">
        <v>16</v>
      </c>
      <c r="F40" s="73">
        <v>154</v>
      </c>
      <c r="G40" s="73">
        <v>11</v>
      </c>
      <c r="H40" s="73">
        <v>10</v>
      </c>
      <c r="I40" s="73">
        <v>1</v>
      </c>
      <c r="J40" s="73">
        <v>11</v>
      </c>
      <c r="K40" s="73">
        <v>46</v>
      </c>
      <c r="L40" s="73">
        <v>35</v>
      </c>
      <c r="M40" s="73">
        <v>5</v>
      </c>
      <c r="N40" s="73">
        <v>40</v>
      </c>
      <c r="O40" s="73">
        <v>17</v>
      </c>
      <c r="P40" s="73">
        <v>17</v>
      </c>
      <c r="Q40" s="73">
        <v>0</v>
      </c>
      <c r="R40" s="73">
        <v>17</v>
      </c>
      <c r="S40" s="73">
        <v>6</v>
      </c>
      <c r="T40" s="73">
        <v>25</v>
      </c>
      <c r="U40" s="73">
        <v>0</v>
      </c>
      <c r="V40" s="73">
        <v>25</v>
      </c>
      <c r="W40" s="73">
        <v>0</v>
      </c>
      <c r="X40" s="73">
        <v>0</v>
      </c>
      <c r="Y40" s="73">
        <v>0</v>
      </c>
      <c r="Z40" s="73">
        <v>0</v>
      </c>
      <c r="AA40" s="73">
        <v>0</v>
      </c>
      <c r="AB40" s="73">
        <v>0</v>
      </c>
      <c r="AC40" s="73">
        <v>0</v>
      </c>
      <c r="AD40" s="73">
        <v>0</v>
      </c>
      <c r="AE40" s="73">
        <v>0</v>
      </c>
      <c r="AF40" s="73">
        <v>0</v>
      </c>
      <c r="AG40" s="73">
        <v>0</v>
      </c>
      <c r="AH40" s="73">
        <v>0</v>
      </c>
      <c r="AI40" s="73">
        <v>1</v>
      </c>
      <c r="AJ40" s="73">
        <v>14</v>
      </c>
      <c r="AK40" s="73">
        <v>2</v>
      </c>
      <c r="AL40" s="73">
        <v>16</v>
      </c>
      <c r="AM40" s="71">
        <v>187</v>
      </c>
      <c r="AN40" s="71">
        <v>19</v>
      </c>
      <c r="AO40" s="71">
        <v>206</v>
      </c>
    </row>
    <row r="41" spans="1:41" ht="15.6" x14ac:dyDescent="0.3">
      <c r="A41" s="62">
        <v>6</v>
      </c>
      <c r="B41" s="72" t="s">
        <v>20</v>
      </c>
      <c r="C41" s="73">
        <v>362</v>
      </c>
      <c r="D41" s="73">
        <v>308</v>
      </c>
      <c r="E41" s="73">
        <v>54</v>
      </c>
      <c r="F41" s="73">
        <v>362</v>
      </c>
      <c r="G41" s="73">
        <v>225</v>
      </c>
      <c r="H41" s="73">
        <v>33</v>
      </c>
      <c r="I41" s="73">
        <v>9</v>
      </c>
      <c r="J41" s="73">
        <v>225</v>
      </c>
      <c r="K41" s="73">
        <v>143</v>
      </c>
      <c r="L41" s="73">
        <v>110</v>
      </c>
      <c r="M41" s="73">
        <v>33</v>
      </c>
      <c r="N41" s="73">
        <v>143</v>
      </c>
      <c r="O41" s="73">
        <v>58</v>
      </c>
      <c r="P41" s="73">
        <v>53</v>
      </c>
      <c r="Q41" s="73">
        <v>5</v>
      </c>
      <c r="R41" s="73">
        <v>58</v>
      </c>
      <c r="S41" s="73">
        <v>33</v>
      </c>
      <c r="T41" s="73">
        <v>118</v>
      </c>
      <c r="U41" s="73">
        <v>35</v>
      </c>
      <c r="V41" s="73">
        <v>153</v>
      </c>
      <c r="W41" s="73">
        <v>9</v>
      </c>
      <c r="X41" s="73">
        <v>23</v>
      </c>
      <c r="Y41" s="73">
        <v>10</v>
      </c>
      <c r="Z41" s="73">
        <v>33</v>
      </c>
      <c r="AA41" s="73">
        <v>0</v>
      </c>
      <c r="AB41" s="73">
        <v>0</v>
      </c>
      <c r="AC41" s="73">
        <v>0</v>
      </c>
      <c r="AD41" s="73">
        <v>0</v>
      </c>
      <c r="AE41" s="73">
        <v>0</v>
      </c>
      <c r="AF41" s="73">
        <v>0</v>
      </c>
      <c r="AG41" s="73">
        <v>0</v>
      </c>
      <c r="AH41" s="73">
        <v>0</v>
      </c>
      <c r="AI41" s="73">
        <v>1</v>
      </c>
      <c r="AJ41" s="73">
        <v>9</v>
      </c>
      <c r="AK41" s="73">
        <v>1</v>
      </c>
      <c r="AL41" s="73">
        <v>10</v>
      </c>
      <c r="AM41" s="71">
        <v>491</v>
      </c>
      <c r="AN41" s="71">
        <v>109</v>
      </c>
      <c r="AO41" s="71">
        <v>600</v>
      </c>
    </row>
    <row r="42" spans="1:41" ht="15.6" x14ac:dyDescent="0.3">
      <c r="A42" s="62">
        <v>7</v>
      </c>
      <c r="B42" s="72" t="s">
        <v>18</v>
      </c>
      <c r="C42" s="73">
        <v>80</v>
      </c>
      <c r="D42" s="73">
        <v>75</v>
      </c>
      <c r="E42" s="73">
        <v>5</v>
      </c>
      <c r="F42" s="73">
        <v>80</v>
      </c>
      <c r="G42" s="73">
        <v>18</v>
      </c>
      <c r="H42" s="73">
        <v>17</v>
      </c>
      <c r="I42" s="73">
        <v>1</v>
      </c>
      <c r="J42" s="73">
        <v>18</v>
      </c>
      <c r="K42" s="73">
        <v>40</v>
      </c>
      <c r="L42" s="73">
        <v>41</v>
      </c>
      <c r="M42" s="73">
        <v>2</v>
      </c>
      <c r="N42" s="73">
        <v>43</v>
      </c>
      <c r="O42" s="73">
        <v>29</v>
      </c>
      <c r="P42" s="73">
        <v>27</v>
      </c>
      <c r="Q42" s="73">
        <v>2</v>
      </c>
      <c r="R42" s="73">
        <v>29</v>
      </c>
      <c r="S42" s="73">
        <v>4</v>
      </c>
      <c r="T42" s="73">
        <v>11</v>
      </c>
      <c r="U42" s="73">
        <v>2</v>
      </c>
      <c r="V42" s="73">
        <v>13</v>
      </c>
      <c r="W42" s="73">
        <v>4</v>
      </c>
      <c r="X42" s="73">
        <v>11</v>
      </c>
      <c r="Y42" s="73">
        <v>0</v>
      </c>
      <c r="Z42" s="73">
        <v>11</v>
      </c>
      <c r="AA42" s="73">
        <v>0</v>
      </c>
      <c r="AB42" s="73">
        <v>0</v>
      </c>
      <c r="AC42" s="73">
        <v>0</v>
      </c>
      <c r="AD42" s="73">
        <v>0</v>
      </c>
      <c r="AE42" s="73">
        <v>0</v>
      </c>
      <c r="AF42" s="73">
        <v>0</v>
      </c>
      <c r="AG42" s="73">
        <v>0</v>
      </c>
      <c r="AH42" s="73">
        <v>0</v>
      </c>
      <c r="AI42" s="73">
        <v>1</v>
      </c>
      <c r="AJ42" s="73">
        <v>26</v>
      </c>
      <c r="AK42" s="73">
        <v>2</v>
      </c>
      <c r="AL42" s="73">
        <v>28</v>
      </c>
      <c r="AM42" s="71">
        <v>140</v>
      </c>
      <c r="AN42" s="71">
        <v>10</v>
      </c>
      <c r="AO42" s="71">
        <v>150</v>
      </c>
    </row>
    <row r="43" spans="1:41" ht="15.6" x14ac:dyDescent="0.3">
      <c r="A43" s="62">
        <v>8</v>
      </c>
      <c r="B43" s="72" t="s">
        <v>19</v>
      </c>
      <c r="C43" s="73">
        <v>281</v>
      </c>
      <c r="D43" s="73">
        <v>233</v>
      </c>
      <c r="E43" s="73">
        <v>48</v>
      </c>
      <c r="F43" s="73">
        <v>281</v>
      </c>
      <c r="G43" s="73">
        <v>87</v>
      </c>
      <c r="H43" s="73">
        <v>69</v>
      </c>
      <c r="I43" s="73">
        <v>18</v>
      </c>
      <c r="J43" s="73">
        <v>87</v>
      </c>
      <c r="K43" s="73">
        <v>206</v>
      </c>
      <c r="L43" s="73">
        <v>168</v>
      </c>
      <c r="M43" s="73">
        <v>38</v>
      </c>
      <c r="N43" s="73">
        <v>206</v>
      </c>
      <c r="O43" s="73">
        <v>115</v>
      </c>
      <c r="P43" s="73">
        <v>94</v>
      </c>
      <c r="Q43" s="73">
        <v>21</v>
      </c>
      <c r="R43" s="73">
        <v>115</v>
      </c>
      <c r="S43" s="73">
        <v>12</v>
      </c>
      <c r="T43" s="73">
        <v>36</v>
      </c>
      <c r="U43" s="73">
        <v>7</v>
      </c>
      <c r="V43" s="73">
        <v>43</v>
      </c>
      <c r="W43" s="73">
        <v>11</v>
      </c>
      <c r="X43" s="73">
        <v>33</v>
      </c>
      <c r="Y43" s="73">
        <v>11</v>
      </c>
      <c r="Z43" s="73">
        <v>44</v>
      </c>
      <c r="AA43" s="73">
        <v>0</v>
      </c>
      <c r="AB43" s="73">
        <v>0</v>
      </c>
      <c r="AC43" s="73">
        <v>0</v>
      </c>
      <c r="AD43" s="73">
        <v>0</v>
      </c>
      <c r="AE43" s="73">
        <v>0</v>
      </c>
      <c r="AF43" s="73">
        <v>0</v>
      </c>
      <c r="AG43" s="73">
        <v>0</v>
      </c>
      <c r="AH43" s="73">
        <v>0</v>
      </c>
      <c r="AI43" s="73">
        <v>12</v>
      </c>
      <c r="AJ43" s="73">
        <v>156</v>
      </c>
      <c r="AK43" s="73">
        <v>38</v>
      </c>
      <c r="AL43" s="73">
        <v>194</v>
      </c>
      <c r="AM43" s="71">
        <v>527</v>
      </c>
      <c r="AN43" s="71">
        <v>122</v>
      </c>
      <c r="AO43" s="71">
        <v>649</v>
      </c>
    </row>
    <row r="44" spans="1:41" ht="15.6" x14ac:dyDescent="0.3">
      <c r="A44" s="62"/>
      <c r="B44" s="75" t="s">
        <v>74</v>
      </c>
      <c r="C44" s="76">
        <f>SUM(C36:C43)</f>
        <v>1588</v>
      </c>
      <c r="D44" s="76">
        <f t="shared" ref="D44:AO44" si="2">SUM(D36:D43)</f>
        <v>1327</v>
      </c>
      <c r="E44" s="76">
        <f t="shared" si="2"/>
        <v>198</v>
      </c>
      <c r="F44" s="76">
        <f t="shared" si="2"/>
        <v>1525</v>
      </c>
      <c r="G44" s="76">
        <f t="shared" si="2"/>
        <v>511</v>
      </c>
      <c r="H44" s="76">
        <f t="shared" si="2"/>
        <v>276</v>
      </c>
      <c r="I44" s="76">
        <f t="shared" si="2"/>
        <v>52</v>
      </c>
      <c r="J44" s="76">
        <f t="shared" si="2"/>
        <v>511</v>
      </c>
      <c r="K44" s="76">
        <f t="shared" si="2"/>
        <v>796</v>
      </c>
      <c r="L44" s="76">
        <f t="shared" si="2"/>
        <v>661</v>
      </c>
      <c r="M44" s="76">
        <f t="shared" si="2"/>
        <v>122</v>
      </c>
      <c r="N44" s="76">
        <f t="shared" si="2"/>
        <v>783</v>
      </c>
      <c r="O44" s="76">
        <f t="shared" si="2"/>
        <v>279</v>
      </c>
      <c r="P44" s="76">
        <f t="shared" si="2"/>
        <v>242</v>
      </c>
      <c r="Q44" s="76">
        <f t="shared" si="2"/>
        <v>35</v>
      </c>
      <c r="R44" s="76">
        <f t="shared" si="2"/>
        <v>277</v>
      </c>
      <c r="S44" s="76">
        <f t="shared" si="2"/>
        <v>76</v>
      </c>
      <c r="T44" s="76">
        <f t="shared" si="2"/>
        <v>310</v>
      </c>
      <c r="U44" s="76">
        <f t="shared" si="2"/>
        <v>68</v>
      </c>
      <c r="V44" s="76">
        <f t="shared" si="2"/>
        <v>378</v>
      </c>
      <c r="W44" s="76">
        <f t="shared" si="2"/>
        <v>32</v>
      </c>
      <c r="X44" s="76">
        <f t="shared" si="2"/>
        <v>105</v>
      </c>
      <c r="Y44" s="76">
        <f t="shared" si="2"/>
        <v>24</v>
      </c>
      <c r="Z44" s="76">
        <f t="shared" si="2"/>
        <v>129</v>
      </c>
      <c r="AA44" s="76">
        <f t="shared" si="2"/>
        <v>1</v>
      </c>
      <c r="AB44" s="76">
        <f t="shared" si="2"/>
        <v>19</v>
      </c>
      <c r="AC44" s="76">
        <f t="shared" si="2"/>
        <v>4</v>
      </c>
      <c r="AD44" s="76">
        <f t="shared" si="2"/>
        <v>23</v>
      </c>
      <c r="AE44" s="76">
        <f t="shared" si="2"/>
        <v>0</v>
      </c>
      <c r="AF44" s="76">
        <f t="shared" si="2"/>
        <v>0</v>
      </c>
      <c r="AG44" s="76">
        <f t="shared" si="2"/>
        <v>0</v>
      </c>
      <c r="AH44" s="76">
        <f t="shared" si="2"/>
        <v>0</v>
      </c>
      <c r="AI44" s="76">
        <f t="shared" si="2"/>
        <v>33</v>
      </c>
      <c r="AJ44" s="76">
        <f t="shared" si="2"/>
        <v>321</v>
      </c>
      <c r="AK44" s="76">
        <f t="shared" si="2"/>
        <v>75</v>
      </c>
      <c r="AL44" s="76">
        <f t="shared" si="2"/>
        <v>396</v>
      </c>
      <c r="AM44" s="76">
        <f t="shared" si="2"/>
        <v>2358</v>
      </c>
      <c r="AN44" s="76">
        <f t="shared" si="2"/>
        <v>421</v>
      </c>
      <c r="AO44" s="76">
        <f t="shared" si="2"/>
        <v>2779</v>
      </c>
    </row>
    <row r="46" spans="1:41" x14ac:dyDescent="0.3">
      <c r="A46" s="381" t="s">
        <v>77</v>
      </c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</row>
    <row r="47" spans="1:41" ht="28.8" x14ac:dyDescent="0.3">
      <c r="A47" s="62"/>
      <c r="B47" s="63" t="s">
        <v>61</v>
      </c>
      <c r="C47" s="64" t="s">
        <v>62</v>
      </c>
      <c r="D47" s="65" t="s">
        <v>63</v>
      </c>
      <c r="E47" s="66" t="s">
        <v>64</v>
      </c>
      <c r="F47" s="67" t="s">
        <v>65</v>
      </c>
      <c r="G47" s="68" t="s">
        <v>66</v>
      </c>
      <c r="H47" s="65" t="s">
        <v>63</v>
      </c>
      <c r="I47" s="66" t="s">
        <v>64</v>
      </c>
      <c r="J47" s="69" t="s">
        <v>65</v>
      </c>
      <c r="K47" s="64" t="s">
        <v>67</v>
      </c>
      <c r="L47" s="65" t="s">
        <v>63</v>
      </c>
      <c r="M47" s="66" t="s">
        <v>64</v>
      </c>
      <c r="N47" s="67" t="s">
        <v>65</v>
      </c>
      <c r="O47" s="64" t="s">
        <v>68</v>
      </c>
      <c r="P47" s="65" t="s">
        <v>63</v>
      </c>
      <c r="Q47" s="66" t="s">
        <v>64</v>
      </c>
      <c r="R47" s="67" t="s">
        <v>65</v>
      </c>
      <c r="S47" s="64" t="s">
        <v>69</v>
      </c>
      <c r="T47" s="65" t="s">
        <v>63</v>
      </c>
      <c r="U47" s="66" t="s">
        <v>64</v>
      </c>
      <c r="V47" s="67" t="s">
        <v>65</v>
      </c>
      <c r="W47" s="64" t="s">
        <v>70</v>
      </c>
      <c r="X47" s="65" t="s">
        <v>63</v>
      </c>
      <c r="Y47" s="66" t="s">
        <v>64</v>
      </c>
      <c r="Z47" s="67" t="s">
        <v>65</v>
      </c>
      <c r="AA47" s="70" t="s">
        <v>71</v>
      </c>
      <c r="AB47" s="65" t="s">
        <v>63</v>
      </c>
      <c r="AC47" s="66" t="s">
        <v>64</v>
      </c>
      <c r="AD47" s="67" t="s">
        <v>65</v>
      </c>
      <c r="AE47" s="64" t="s">
        <v>72</v>
      </c>
      <c r="AF47" s="65" t="s">
        <v>63</v>
      </c>
      <c r="AG47" s="66" t="s">
        <v>64</v>
      </c>
      <c r="AH47" s="67" t="s">
        <v>65</v>
      </c>
      <c r="AI47" s="64" t="s">
        <v>73</v>
      </c>
      <c r="AJ47" s="65" t="s">
        <v>63</v>
      </c>
      <c r="AK47" s="66" t="s">
        <v>64</v>
      </c>
      <c r="AL47" s="67" t="s">
        <v>65</v>
      </c>
      <c r="AM47" s="71"/>
      <c r="AN47" s="71"/>
      <c r="AO47" s="71"/>
    </row>
    <row r="48" spans="1:41" ht="15.6" x14ac:dyDescent="0.3">
      <c r="A48" s="62">
        <v>1</v>
      </c>
      <c r="B48" s="72" t="s">
        <v>17</v>
      </c>
      <c r="C48" s="73">
        <f t="shared" ref="C48:AO54" si="3">+C12+C24+C36</f>
        <v>407</v>
      </c>
      <c r="D48" s="73">
        <f t="shared" si="3"/>
        <v>348</v>
      </c>
      <c r="E48" s="73">
        <f t="shared" si="3"/>
        <v>59</v>
      </c>
      <c r="F48" s="73">
        <f t="shared" si="3"/>
        <v>407</v>
      </c>
      <c r="G48" s="73">
        <f t="shared" si="3"/>
        <v>155</v>
      </c>
      <c r="H48" s="73">
        <f t="shared" si="3"/>
        <v>126</v>
      </c>
      <c r="I48" s="73">
        <f t="shared" si="3"/>
        <v>29</v>
      </c>
      <c r="J48" s="73">
        <f t="shared" si="3"/>
        <v>155</v>
      </c>
      <c r="K48" s="73">
        <f t="shared" si="3"/>
        <v>54</v>
      </c>
      <c r="L48" s="73">
        <f t="shared" si="3"/>
        <v>48</v>
      </c>
      <c r="M48" s="73">
        <f t="shared" si="3"/>
        <v>6</v>
      </c>
      <c r="N48" s="73">
        <f t="shared" si="3"/>
        <v>54</v>
      </c>
      <c r="O48" s="73">
        <f t="shared" si="3"/>
        <v>55</v>
      </c>
      <c r="P48" s="73">
        <f t="shared" si="3"/>
        <v>47</v>
      </c>
      <c r="Q48" s="73">
        <f t="shared" si="3"/>
        <v>8</v>
      </c>
      <c r="R48" s="73">
        <f t="shared" si="3"/>
        <v>55</v>
      </c>
      <c r="S48" s="73">
        <f t="shared" si="3"/>
        <v>8</v>
      </c>
      <c r="T48" s="73">
        <f t="shared" si="3"/>
        <v>43</v>
      </c>
      <c r="U48" s="73">
        <f t="shared" si="3"/>
        <v>8</v>
      </c>
      <c r="V48" s="73">
        <f t="shared" si="3"/>
        <v>51</v>
      </c>
      <c r="W48" s="73">
        <f t="shared" si="3"/>
        <v>4</v>
      </c>
      <c r="X48" s="73">
        <f t="shared" si="3"/>
        <v>14</v>
      </c>
      <c r="Y48" s="73">
        <f t="shared" si="3"/>
        <v>2</v>
      </c>
      <c r="Z48" s="73">
        <f t="shared" si="3"/>
        <v>16</v>
      </c>
      <c r="AA48" s="73">
        <f t="shared" si="3"/>
        <v>3</v>
      </c>
      <c r="AB48" s="73">
        <f t="shared" si="3"/>
        <v>52</v>
      </c>
      <c r="AC48" s="73">
        <f t="shared" si="3"/>
        <v>14</v>
      </c>
      <c r="AD48" s="73">
        <f t="shared" si="3"/>
        <v>66</v>
      </c>
      <c r="AE48" s="73">
        <f t="shared" si="3"/>
        <v>0</v>
      </c>
      <c r="AF48" s="73">
        <f t="shared" si="3"/>
        <v>0</v>
      </c>
      <c r="AG48" s="73">
        <f t="shared" si="3"/>
        <v>0</v>
      </c>
      <c r="AH48" s="73">
        <f t="shared" si="3"/>
        <v>0</v>
      </c>
      <c r="AI48" s="73">
        <f t="shared" si="3"/>
        <v>6</v>
      </c>
      <c r="AJ48" s="73">
        <f t="shared" si="3"/>
        <v>19</v>
      </c>
      <c r="AK48" s="73">
        <f t="shared" si="3"/>
        <v>5</v>
      </c>
      <c r="AL48" s="73">
        <f t="shared" si="3"/>
        <v>24</v>
      </c>
      <c r="AM48" s="73">
        <f t="shared" si="3"/>
        <v>602</v>
      </c>
      <c r="AN48" s="73">
        <f t="shared" si="3"/>
        <v>117</v>
      </c>
      <c r="AO48" s="73">
        <f t="shared" si="3"/>
        <v>719</v>
      </c>
    </row>
    <row r="49" spans="1:41" ht="15.6" x14ac:dyDescent="0.3">
      <c r="A49" s="62">
        <v>2</v>
      </c>
      <c r="B49" s="74" t="s">
        <v>14</v>
      </c>
      <c r="C49" s="73">
        <f t="shared" si="3"/>
        <v>693</v>
      </c>
      <c r="D49" s="73">
        <f t="shared" si="3"/>
        <v>627</v>
      </c>
      <c r="E49" s="73">
        <f t="shared" si="3"/>
        <v>66</v>
      </c>
      <c r="F49" s="73">
        <f t="shared" si="3"/>
        <v>693</v>
      </c>
      <c r="G49" s="73">
        <f t="shared" si="3"/>
        <v>303</v>
      </c>
      <c r="H49" s="73">
        <f t="shared" si="3"/>
        <v>268</v>
      </c>
      <c r="I49" s="73">
        <f t="shared" si="3"/>
        <v>35</v>
      </c>
      <c r="J49" s="73">
        <f t="shared" si="3"/>
        <v>303</v>
      </c>
      <c r="K49" s="73">
        <f t="shared" si="3"/>
        <v>535</v>
      </c>
      <c r="L49" s="73">
        <f t="shared" si="3"/>
        <v>485</v>
      </c>
      <c r="M49" s="73">
        <f t="shared" si="3"/>
        <v>50</v>
      </c>
      <c r="N49" s="73">
        <f t="shared" si="3"/>
        <v>535</v>
      </c>
      <c r="O49" s="73">
        <f t="shared" si="3"/>
        <v>56</v>
      </c>
      <c r="P49" s="73">
        <f t="shared" si="3"/>
        <v>53</v>
      </c>
      <c r="Q49" s="73">
        <f t="shared" si="3"/>
        <v>3</v>
      </c>
      <c r="R49" s="73">
        <f t="shared" si="3"/>
        <v>56</v>
      </c>
      <c r="S49" s="73">
        <f t="shared" si="3"/>
        <v>45</v>
      </c>
      <c r="T49" s="73">
        <f t="shared" si="3"/>
        <v>210</v>
      </c>
      <c r="U49" s="73">
        <f t="shared" si="3"/>
        <v>29</v>
      </c>
      <c r="V49" s="73">
        <f t="shared" si="3"/>
        <v>239</v>
      </c>
      <c r="W49" s="73">
        <f t="shared" si="3"/>
        <v>21</v>
      </c>
      <c r="X49" s="73">
        <f t="shared" si="3"/>
        <v>110</v>
      </c>
      <c r="Y49" s="73">
        <f t="shared" si="3"/>
        <v>16</v>
      </c>
      <c r="Z49" s="73">
        <f t="shared" si="3"/>
        <v>126</v>
      </c>
      <c r="AA49" s="73">
        <f t="shared" si="3"/>
        <v>0</v>
      </c>
      <c r="AB49" s="73">
        <f t="shared" si="3"/>
        <v>0</v>
      </c>
      <c r="AC49" s="73">
        <f t="shared" si="3"/>
        <v>0</v>
      </c>
      <c r="AD49" s="73">
        <f t="shared" si="3"/>
        <v>0</v>
      </c>
      <c r="AE49" s="73">
        <f t="shared" si="3"/>
        <v>0</v>
      </c>
      <c r="AF49" s="73">
        <f t="shared" si="3"/>
        <v>0</v>
      </c>
      <c r="AG49" s="73">
        <f t="shared" si="3"/>
        <v>0</v>
      </c>
      <c r="AH49" s="73">
        <f t="shared" si="3"/>
        <v>0</v>
      </c>
      <c r="AI49" s="73">
        <f t="shared" si="3"/>
        <v>38</v>
      </c>
      <c r="AJ49" s="73">
        <f t="shared" si="3"/>
        <v>336</v>
      </c>
      <c r="AK49" s="73">
        <f t="shared" si="3"/>
        <v>45</v>
      </c>
      <c r="AL49" s="73">
        <f t="shared" si="3"/>
        <v>381</v>
      </c>
      <c r="AM49" s="73">
        <f t="shared" si="3"/>
        <v>1551</v>
      </c>
      <c r="AN49" s="73">
        <f t="shared" si="3"/>
        <v>191</v>
      </c>
      <c r="AO49" s="73">
        <f t="shared" si="3"/>
        <v>1742</v>
      </c>
    </row>
    <row r="50" spans="1:41" ht="15.6" x14ac:dyDescent="0.3">
      <c r="A50" s="62">
        <v>3</v>
      </c>
      <c r="B50" s="72" t="s">
        <v>16</v>
      </c>
      <c r="C50" s="73">
        <f t="shared" si="3"/>
        <v>293</v>
      </c>
      <c r="D50" s="73">
        <f t="shared" si="3"/>
        <v>222</v>
      </c>
      <c r="E50" s="73">
        <f t="shared" si="3"/>
        <v>15</v>
      </c>
      <c r="F50" s="73">
        <f t="shared" si="3"/>
        <v>237</v>
      </c>
      <c r="G50" s="73">
        <f t="shared" si="3"/>
        <v>62</v>
      </c>
      <c r="H50" s="73">
        <f t="shared" si="3"/>
        <v>60</v>
      </c>
      <c r="I50" s="73">
        <f t="shared" si="3"/>
        <v>2</v>
      </c>
      <c r="J50" s="73">
        <f t="shared" si="3"/>
        <v>62</v>
      </c>
      <c r="K50" s="73">
        <f t="shared" si="3"/>
        <v>0</v>
      </c>
      <c r="L50" s="73">
        <f t="shared" si="3"/>
        <v>0</v>
      </c>
      <c r="M50" s="73">
        <f t="shared" si="3"/>
        <v>0</v>
      </c>
      <c r="N50" s="73">
        <f t="shared" si="3"/>
        <v>0</v>
      </c>
      <c r="O50" s="73">
        <f t="shared" si="3"/>
        <v>7</v>
      </c>
      <c r="P50" s="73">
        <f t="shared" si="3"/>
        <v>3</v>
      </c>
      <c r="Q50" s="73">
        <f t="shared" si="3"/>
        <v>4</v>
      </c>
      <c r="R50" s="73">
        <f t="shared" si="3"/>
        <v>7</v>
      </c>
      <c r="S50" s="73">
        <f t="shared" si="3"/>
        <v>4</v>
      </c>
      <c r="T50" s="73">
        <f t="shared" si="3"/>
        <v>10</v>
      </c>
      <c r="U50" s="73">
        <f t="shared" si="3"/>
        <v>0</v>
      </c>
      <c r="V50" s="73">
        <f t="shared" si="3"/>
        <v>10</v>
      </c>
      <c r="W50" s="73">
        <f t="shared" si="3"/>
        <v>0</v>
      </c>
      <c r="X50" s="73">
        <f t="shared" si="3"/>
        <v>0</v>
      </c>
      <c r="Y50" s="73">
        <f t="shared" si="3"/>
        <v>0</v>
      </c>
      <c r="Z50" s="73">
        <f t="shared" si="3"/>
        <v>0</v>
      </c>
      <c r="AA50" s="73">
        <f t="shared" si="3"/>
        <v>0</v>
      </c>
      <c r="AB50" s="73">
        <f t="shared" si="3"/>
        <v>0</v>
      </c>
      <c r="AC50" s="73">
        <f t="shared" si="3"/>
        <v>0</v>
      </c>
      <c r="AD50" s="73">
        <f t="shared" si="3"/>
        <v>0</v>
      </c>
      <c r="AE50" s="73">
        <f t="shared" si="3"/>
        <v>0</v>
      </c>
      <c r="AF50" s="73">
        <f t="shared" si="3"/>
        <v>0</v>
      </c>
      <c r="AG50" s="73">
        <f t="shared" si="3"/>
        <v>0</v>
      </c>
      <c r="AH50" s="73">
        <f t="shared" si="3"/>
        <v>0</v>
      </c>
      <c r="AI50" s="73">
        <f t="shared" si="3"/>
        <v>4</v>
      </c>
      <c r="AJ50" s="73">
        <f t="shared" si="3"/>
        <v>46</v>
      </c>
      <c r="AK50" s="73">
        <f t="shared" si="3"/>
        <v>3</v>
      </c>
      <c r="AL50" s="73">
        <f t="shared" si="3"/>
        <v>49</v>
      </c>
      <c r="AM50" s="73">
        <f t="shared" si="3"/>
        <v>338</v>
      </c>
      <c r="AN50" s="73">
        <f t="shared" si="3"/>
        <v>20</v>
      </c>
      <c r="AO50" s="73">
        <f t="shared" si="3"/>
        <v>358</v>
      </c>
    </row>
    <row r="51" spans="1:41" ht="15.6" x14ac:dyDescent="0.3">
      <c r="A51" s="62">
        <v>4</v>
      </c>
      <c r="B51" s="72" t="s">
        <v>15</v>
      </c>
      <c r="C51" s="73">
        <f t="shared" si="3"/>
        <v>900</v>
      </c>
      <c r="D51" s="73">
        <f t="shared" si="3"/>
        <v>689</v>
      </c>
      <c r="E51" s="73">
        <f t="shared" si="3"/>
        <v>142</v>
      </c>
      <c r="F51" s="73">
        <f t="shared" si="3"/>
        <v>831</v>
      </c>
      <c r="G51" s="73">
        <f t="shared" si="3"/>
        <v>129</v>
      </c>
      <c r="H51" s="73">
        <f t="shared" si="3"/>
        <v>110</v>
      </c>
      <c r="I51" s="73">
        <f t="shared" si="3"/>
        <v>16</v>
      </c>
      <c r="J51" s="73">
        <f t="shared" si="3"/>
        <v>126</v>
      </c>
      <c r="K51" s="73">
        <f t="shared" si="3"/>
        <v>605</v>
      </c>
      <c r="L51" s="73">
        <f t="shared" si="3"/>
        <v>467</v>
      </c>
      <c r="M51" s="73">
        <f t="shared" si="3"/>
        <v>126</v>
      </c>
      <c r="N51" s="73">
        <f t="shared" si="3"/>
        <v>593</v>
      </c>
      <c r="O51" s="73">
        <f t="shared" si="3"/>
        <v>106</v>
      </c>
      <c r="P51" s="73">
        <f t="shared" si="3"/>
        <v>86</v>
      </c>
      <c r="Q51" s="73">
        <f t="shared" si="3"/>
        <v>14</v>
      </c>
      <c r="R51" s="73">
        <f t="shared" si="3"/>
        <v>100</v>
      </c>
      <c r="S51" s="73">
        <f t="shared" si="3"/>
        <v>15</v>
      </c>
      <c r="T51" s="73">
        <f t="shared" si="3"/>
        <v>94</v>
      </c>
      <c r="U51" s="73">
        <f t="shared" si="3"/>
        <v>26</v>
      </c>
      <c r="V51" s="73">
        <f t="shared" si="3"/>
        <v>120</v>
      </c>
      <c r="W51" s="73">
        <f t="shared" si="3"/>
        <v>0</v>
      </c>
      <c r="X51" s="73">
        <f t="shared" si="3"/>
        <v>0</v>
      </c>
      <c r="Y51" s="73">
        <f t="shared" si="3"/>
        <v>0</v>
      </c>
      <c r="Z51" s="73">
        <f t="shared" si="3"/>
        <v>0</v>
      </c>
      <c r="AA51" s="73">
        <f t="shared" si="3"/>
        <v>0</v>
      </c>
      <c r="AB51" s="73">
        <f t="shared" si="3"/>
        <v>0</v>
      </c>
      <c r="AC51" s="73">
        <f t="shared" si="3"/>
        <v>0</v>
      </c>
      <c r="AD51" s="73">
        <f t="shared" si="3"/>
        <v>0</v>
      </c>
      <c r="AE51" s="73">
        <f t="shared" si="3"/>
        <v>0</v>
      </c>
      <c r="AF51" s="73">
        <f t="shared" si="3"/>
        <v>0</v>
      </c>
      <c r="AG51" s="73">
        <f t="shared" si="3"/>
        <v>0</v>
      </c>
      <c r="AH51" s="73">
        <f t="shared" si="3"/>
        <v>0</v>
      </c>
      <c r="AI51" s="73">
        <f t="shared" si="3"/>
        <v>19</v>
      </c>
      <c r="AJ51" s="73">
        <f t="shared" si="3"/>
        <v>199</v>
      </c>
      <c r="AK51" s="73">
        <f t="shared" si="3"/>
        <v>54</v>
      </c>
      <c r="AL51" s="73">
        <f t="shared" si="3"/>
        <v>253</v>
      </c>
      <c r="AM51" s="73">
        <f t="shared" si="3"/>
        <v>1092</v>
      </c>
      <c r="AN51" s="73">
        <f t="shared" si="3"/>
        <v>238</v>
      </c>
      <c r="AO51" s="73">
        <f t="shared" si="3"/>
        <v>1330</v>
      </c>
    </row>
    <row r="52" spans="1:41" ht="15.6" x14ac:dyDescent="0.3">
      <c r="A52" s="62">
        <v>5</v>
      </c>
      <c r="B52" s="72" t="s">
        <v>13</v>
      </c>
      <c r="C52" s="73">
        <f t="shared" si="3"/>
        <v>522</v>
      </c>
      <c r="D52" s="73">
        <f t="shared" si="3"/>
        <v>426</v>
      </c>
      <c r="E52" s="73">
        <f t="shared" si="3"/>
        <v>55</v>
      </c>
      <c r="F52" s="73">
        <f t="shared" si="3"/>
        <v>483</v>
      </c>
      <c r="G52" s="73">
        <f t="shared" si="3"/>
        <v>37</v>
      </c>
      <c r="H52" s="73">
        <f t="shared" si="3"/>
        <v>31</v>
      </c>
      <c r="I52" s="73">
        <f t="shared" si="3"/>
        <v>6</v>
      </c>
      <c r="J52" s="73">
        <f t="shared" si="3"/>
        <v>37</v>
      </c>
      <c r="K52" s="73">
        <f t="shared" si="3"/>
        <v>167</v>
      </c>
      <c r="L52" s="73">
        <f t="shared" si="3"/>
        <v>126</v>
      </c>
      <c r="M52" s="73">
        <f t="shared" si="3"/>
        <v>26</v>
      </c>
      <c r="N52" s="73">
        <f t="shared" si="3"/>
        <v>152</v>
      </c>
      <c r="O52" s="73">
        <f t="shared" si="3"/>
        <v>41</v>
      </c>
      <c r="P52" s="73">
        <f t="shared" si="3"/>
        <v>91</v>
      </c>
      <c r="Q52" s="73">
        <f t="shared" si="3"/>
        <v>4</v>
      </c>
      <c r="R52" s="73">
        <f t="shared" si="3"/>
        <v>41</v>
      </c>
      <c r="S52" s="73">
        <f t="shared" si="3"/>
        <v>22</v>
      </c>
      <c r="T52" s="73">
        <f t="shared" si="3"/>
        <v>46</v>
      </c>
      <c r="U52" s="73">
        <f t="shared" si="3"/>
        <v>1</v>
      </c>
      <c r="V52" s="73">
        <f t="shared" si="3"/>
        <v>47</v>
      </c>
      <c r="W52" s="73">
        <f t="shared" si="3"/>
        <v>8</v>
      </c>
      <c r="X52" s="73">
        <f t="shared" si="3"/>
        <v>26</v>
      </c>
      <c r="Y52" s="73">
        <f t="shared" si="3"/>
        <v>0</v>
      </c>
      <c r="Z52" s="73">
        <f t="shared" si="3"/>
        <v>10</v>
      </c>
      <c r="AA52" s="73">
        <f t="shared" si="3"/>
        <v>0</v>
      </c>
      <c r="AB52" s="73">
        <f t="shared" si="3"/>
        <v>0</v>
      </c>
      <c r="AC52" s="73">
        <f t="shared" si="3"/>
        <v>0</v>
      </c>
      <c r="AD52" s="73">
        <f t="shared" si="3"/>
        <v>0</v>
      </c>
      <c r="AE52" s="73">
        <f t="shared" si="3"/>
        <v>0</v>
      </c>
      <c r="AF52" s="73">
        <f t="shared" si="3"/>
        <v>0</v>
      </c>
      <c r="AG52" s="73">
        <f t="shared" si="3"/>
        <v>0</v>
      </c>
      <c r="AH52" s="73">
        <f t="shared" si="3"/>
        <v>0</v>
      </c>
      <c r="AI52" s="73">
        <f t="shared" si="3"/>
        <v>5</v>
      </c>
      <c r="AJ52" s="73">
        <f t="shared" si="3"/>
        <v>54</v>
      </c>
      <c r="AK52" s="73">
        <f t="shared" si="3"/>
        <v>7</v>
      </c>
      <c r="AL52" s="73">
        <f t="shared" si="3"/>
        <v>61</v>
      </c>
      <c r="AM52" s="73">
        <f t="shared" si="3"/>
        <v>583</v>
      </c>
      <c r="AN52" s="73">
        <f t="shared" si="3"/>
        <v>69</v>
      </c>
      <c r="AO52" s="73">
        <f t="shared" si="3"/>
        <v>652</v>
      </c>
    </row>
    <row r="53" spans="1:41" ht="15.6" x14ac:dyDescent="0.3">
      <c r="A53" s="62">
        <v>6</v>
      </c>
      <c r="B53" s="72" t="s">
        <v>20</v>
      </c>
      <c r="C53" s="73">
        <f t="shared" si="3"/>
        <v>869</v>
      </c>
      <c r="D53" s="73">
        <f t="shared" si="3"/>
        <v>729</v>
      </c>
      <c r="E53" s="73">
        <f t="shared" si="3"/>
        <v>140</v>
      </c>
      <c r="F53" s="73">
        <f t="shared" si="3"/>
        <v>869</v>
      </c>
      <c r="G53" s="73">
        <f t="shared" si="3"/>
        <v>461</v>
      </c>
      <c r="H53" s="73">
        <f t="shared" si="3"/>
        <v>99</v>
      </c>
      <c r="I53" s="73">
        <f t="shared" si="3"/>
        <v>27</v>
      </c>
      <c r="J53" s="73">
        <f t="shared" si="3"/>
        <v>309</v>
      </c>
      <c r="K53" s="73">
        <f t="shared" si="3"/>
        <v>339</v>
      </c>
      <c r="L53" s="73">
        <f t="shared" si="3"/>
        <v>269</v>
      </c>
      <c r="M53" s="73">
        <f t="shared" si="3"/>
        <v>70</v>
      </c>
      <c r="N53" s="73">
        <f t="shared" si="3"/>
        <v>339</v>
      </c>
      <c r="O53" s="73">
        <f t="shared" si="3"/>
        <v>193</v>
      </c>
      <c r="P53" s="73">
        <f t="shared" si="3"/>
        <v>167</v>
      </c>
      <c r="Q53" s="73">
        <f t="shared" si="3"/>
        <v>26</v>
      </c>
      <c r="R53" s="73">
        <f t="shared" si="3"/>
        <v>193</v>
      </c>
      <c r="S53" s="73">
        <f t="shared" si="3"/>
        <v>184</v>
      </c>
      <c r="T53" s="73">
        <f t="shared" si="3"/>
        <v>311</v>
      </c>
      <c r="U53" s="73">
        <f t="shared" si="3"/>
        <v>85</v>
      </c>
      <c r="V53" s="73">
        <f t="shared" si="3"/>
        <v>396</v>
      </c>
      <c r="W53" s="73">
        <f t="shared" si="3"/>
        <v>96</v>
      </c>
      <c r="X53" s="73">
        <f t="shared" si="3"/>
        <v>119</v>
      </c>
      <c r="Y53" s="73">
        <f t="shared" si="3"/>
        <v>37</v>
      </c>
      <c r="Z53" s="73">
        <f t="shared" si="3"/>
        <v>158</v>
      </c>
      <c r="AA53" s="73">
        <f t="shared" si="3"/>
        <v>0</v>
      </c>
      <c r="AB53" s="73">
        <f t="shared" si="3"/>
        <v>0</v>
      </c>
      <c r="AC53" s="73">
        <f t="shared" si="3"/>
        <v>0</v>
      </c>
      <c r="AD53" s="73">
        <f t="shared" si="3"/>
        <v>0</v>
      </c>
      <c r="AE53" s="73">
        <f t="shared" si="3"/>
        <v>0</v>
      </c>
      <c r="AF53" s="73">
        <f t="shared" si="3"/>
        <v>0</v>
      </c>
      <c r="AG53" s="73">
        <f t="shared" si="3"/>
        <v>0</v>
      </c>
      <c r="AH53" s="73">
        <f t="shared" si="3"/>
        <v>0</v>
      </c>
      <c r="AI53" s="73">
        <f t="shared" si="3"/>
        <v>3</v>
      </c>
      <c r="AJ53" s="73">
        <f t="shared" si="3"/>
        <v>27</v>
      </c>
      <c r="AK53" s="73">
        <f t="shared" si="3"/>
        <v>3</v>
      </c>
      <c r="AL53" s="73">
        <f t="shared" si="3"/>
        <v>30</v>
      </c>
      <c r="AM53" s="73">
        <f t="shared" si="3"/>
        <v>1285</v>
      </c>
      <c r="AN53" s="73">
        <f t="shared" si="3"/>
        <v>292</v>
      </c>
      <c r="AO53" s="73">
        <f t="shared" si="3"/>
        <v>1577</v>
      </c>
    </row>
    <row r="54" spans="1:41" ht="15.6" x14ac:dyDescent="0.3">
      <c r="A54" s="62">
        <v>7</v>
      </c>
      <c r="B54" s="72" t="s">
        <v>18</v>
      </c>
      <c r="C54" s="73">
        <f t="shared" si="3"/>
        <v>284</v>
      </c>
      <c r="D54" s="73">
        <f t="shared" si="3"/>
        <v>255</v>
      </c>
      <c r="E54" s="73">
        <f t="shared" si="3"/>
        <v>29</v>
      </c>
      <c r="F54" s="73">
        <f t="shared" si="3"/>
        <v>284</v>
      </c>
      <c r="G54" s="73">
        <f t="shared" si="3"/>
        <v>75</v>
      </c>
      <c r="H54" s="73">
        <f t="shared" si="3"/>
        <v>127</v>
      </c>
      <c r="I54" s="73">
        <f t="shared" si="3"/>
        <v>13</v>
      </c>
      <c r="J54" s="73">
        <f t="shared" si="3"/>
        <v>140</v>
      </c>
      <c r="K54" s="73">
        <f t="shared" si="3"/>
        <v>166</v>
      </c>
      <c r="L54" s="73">
        <f t="shared" si="3"/>
        <v>152</v>
      </c>
      <c r="M54" s="73">
        <f t="shared" si="3"/>
        <v>17</v>
      </c>
      <c r="N54" s="73">
        <f t="shared" si="3"/>
        <v>169</v>
      </c>
      <c r="O54" s="73">
        <f t="shared" si="3"/>
        <v>94</v>
      </c>
      <c r="P54" s="73">
        <f t="shared" si="3"/>
        <v>86</v>
      </c>
      <c r="Q54" s="73">
        <f t="shared" si="3"/>
        <v>8</v>
      </c>
      <c r="R54" s="73">
        <f t="shared" si="3"/>
        <v>94</v>
      </c>
      <c r="S54" s="73">
        <f t="shared" si="3"/>
        <v>19</v>
      </c>
      <c r="T54" s="73">
        <f t="shared" si="3"/>
        <v>51</v>
      </c>
      <c r="U54" s="73">
        <f t="shared" si="3"/>
        <v>10</v>
      </c>
      <c r="V54" s="73">
        <f t="shared" si="3"/>
        <v>61</v>
      </c>
      <c r="W54" s="73">
        <f t="shared" si="3"/>
        <v>10</v>
      </c>
      <c r="X54" s="73">
        <f t="shared" ref="X54:AO54" si="4">+X18+X30+X42</f>
        <v>24</v>
      </c>
      <c r="Y54" s="73">
        <f t="shared" si="4"/>
        <v>3</v>
      </c>
      <c r="Z54" s="73">
        <f t="shared" si="4"/>
        <v>27</v>
      </c>
      <c r="AA54" s="73">
        <f t="shared" si="4"/>
        <v>0</v>
      </c>
      <c r="AB54" s="73">
        <f t="shared" si="4"/>
        <v>0</v>
      </c>
      <c r="AC54" s="73">
        <f t="shared" si="4"/>
        <v>0</v>
      </c>
      <c r="AD54" s="73">
        <f t="shared" si="4"/>
        <v>0</v>
      </c>
      <c r="AE54" s="73">
        <f t="shared" si="4"/>
        <v>0</v>
      </c>
      <c r="AF54" s="73">
        <f t="shared" si="4"/>
        <v>0</v>
      </c>
      <c r="AG54" s="73">
        <f t="shared" si="4"/>
        <v>0</v>
      </c>
      <c r="AH54" s="73">
        <f t="shared" si="4"/>
        <v>0</v>
      </c>
      <c r="AI54" s="73">
        <f t="shared" si="4"/>
        <v>8</v>
      </c>
      <c r="AJ54" s="73">
        <f t="shared" si="4"/>
        <v>126</v>
      </c>
      <c r="AK54" s="73">
        <f t="shared" si="4"/>
        <v>20</v>
      </c>
      <c r="AL54" s="73">
        <f t="shared" si="4"/>
        <v>146</v>
      </c>
      <c r="AM54" s="73">
        <f t="shared" si="4"/>
        <v>583</v>
      </c>
      <c r="AN54" s="73">
        <f t="shared" si="4"/>
        <v>75</v>
      </c>
      <c r="AO54" s="73">
        <f t="shared" si="4"/>
        <v>658</v>
      </c>
    </row>
    <row r="55" spans="1:41" ht="15.6" x14ac:dyDescent="0.3">
      <c r="A55" s="62">
        <v>8</v>
      </c>
      <c r="B55" s="72" t="s">
        <v>19</v>
      </c>
      <c r="C55" s="73">
        <f t="shared" ref="C55:AO55" si="5">+C19+C31+C43</f>
        <v>740</v>
      </c>
      <c r="D55" s="73">
        <f t="shared" si="5"/>
        <v>622</v>
      </c>
      <c r="E55" s="73">
        <f t="shared" si="5"/>
        <v>118</v>
      </c>
      <c r="F55" s="73">
        <f t="shared" si="5"/>
        <v>740</v>
      </c>
      <c r="G55" s="73">
        <f t="shared" si="5"/>
        <v>220</v>
      </c>
      <c r="H55" s="73">
        <f t="shared" si="5"/>
        <v>174</v>
      </c>
      <c r="I55" s="73">
        <f t="shared" si="5"/>
        <v>48</v>
      </c>
      <c r="J55" s="73">
        <f t="shared" si="5"/>
        <v>222</v>
      </c>
      <c r="K55" s="73">
        <f t="shared" si="5"/>
        <v>513</v>
      </c>
      <c r="L55" s="73">
        <f t="shared" si="5"/>
        <v>439</v>
      </c>
      <c r="M55" s="73">
        <f t="shared" si="5"/>
        <v>116</v>
      </c>
      <c r="N55" s="73">
        <f t="shared" si="5"/>
        <v>555</v>
      </c>
      <c r="O55" s="73">
        <f t="shared" si="5"/>
        <v>319</v>
      </c>
      <c r="P55" s="73">
        <f t="shared" si="5"/>
        <v>270</v>
      </c>
      <c r="Q55" s="73">
        <f t="shared" si="5"/>
        <v>49</v>
      </c>
      <c r="R55" s="73">
        <f t="shared" si="5"/>
        <v>319</v>
      </c>
      <c r="S55" s="73">
        <f t="shared" si="5"/>
        <v>36</v>
      </c>
      <c r="T55" s="73">
        <f t="shared" si="5"/>
        <v>114</v>
      </c>
      <c r="U55" s="73">
        <f t="shared" si="5"/>
        <v>17</v>
      </c>
      <c r="V55" s="73">
        <f t="shared" si="5"/>
        <v>131</v>
      </c>
      <c r="W55" s="73">
        <f t="shared" si="5"/>
        <v>27</v>
      </c>
      <c r="X55" s="73">
        <f t="shared" si="5"/>
        <v>79</v>
      </c>
      <c r="Y55" s="73">
        <f t="shared" si="5"/>
        <v>17</v>
      </c>
      <c r="Z55" s="73">
        <f t="shared" si="5"/>
        <v>96</v>
      </c>
      <c r="AA55" s="73">
        <f t="shared" si="5"/>
        <v>0</v>
      </c>
      <c r="AB55" s="73">
        <f t="shared" si="5"/>
        <v>0</v>
      </c>
      <c r="AC55" s="73">
        <f t="shared" si="5"/>
        <v>0</v>
      </c>
      <c r="AD55" s="73">
        <f t="shared" si="5"/>
        <v>0</v>
      </c>
      <c r="AE55" s="73">
        <f t="shared" si="5"/>
        <v>0</v>
      </c>
      <c r="AF55" s="73">
        <f t="shared" si="5"/>
        <v>0</v>
      </c>
      <c r="AG55" s="73">
        <f t="shared" si="5"/>
        <v>0</v>
      </c>
      <c r="AH55" s="73">
        <f t="shared" si="5"/>
        <v>0</v>
      </c>
      <c r="AI55" s="73">
        <f t="shared" si="5"/>
        <v>27</v>
      </c>
      <c r="AJ55" s="73">
        <f t="shared" si="5"/>
        <v>283</v>
      </c>
      <c r="AK55" s="73">
        <f t="shared" si="5"/>
        <v>61</v>
      </c>
      <c r="AL55" s="73">
        <f t="shared" si="5"/>
        <v>344</v>
      </c>
      <c r="AM55" s="73">
        <f t="shared" si="5"/>
        <v>1272</v>
      </c>
      <c r="AN55" s="73">
        <f t="shared" si="5"/>
        <v>261</v>
      </c>
      <c r="AO55" s="73">
        <f t="shared" si="5"/>
        <v>1533</v>
      </c>
    </row>
    <row r="56" spans="1:41" ht="15.6" x14ac:dyDescent="0.3">
      <c r="A56" s="62"/>
      <c r="B56" s="75" t="s">
        <v>74</v>
      </c>
      <c r="C56" s="76">
        <f>SUM(C48:C55)</f>
        <v>4708</v>
      </c>
      <c r="D56" s="76">
        <f t="shared" ref="D56:AO56" si="6">SUM(D48:D55)</f>
        <v>3918</v>
      </c>
      <c r="E56" s="76">
        <f t="shared" si="6"/>
        <v>624</v>
      </c>
      <c r="F56" s="76">
        <f t="shared" si="6"/>
        <v>4544</v>
      </c>
      <c r="G56" s="76">
        <f t="shared" si="6"/>
        <v>1442</v>
      </c>
      <c r="H56" s="76">
        <f t="shared" si="6"/>
        <v>995</v>
      </c>
      <c r="I56" s="76">
        <f t="shared" si="6"/>
        <v>176</v>
      </c>
      <c r="J56" s="76">
        <f t="shared" si="6"/>
        <v>1354</v>
      </c>
      <c r="K56" s="76">
        <f t="shared" si="6"/>
        <v>2379</v>
      </c>
      <c r="L56" s="76">
        <f t="shared" si="6"/>
        <v>1986</v>
      </c>
      <c r="M56" s="76">
        <f t="shared" si="6"/>
        <v>411</v>
      </c>
      <c r="N56" s="76">
        <f t="shared" si="6"/>
        <v>2397</v>
      </c>
      <c r="O56" s="76">
        <f t="shared" si="6"/>
        <v>871</v>
      </c>
      <c r="P56" s="76">
        <f t="shared" si="6"/>
        <v>803</v>
      </c>
      <c r="Q56" s="76">
        <f t="shared" si="6"/>
        <v>116</v>
      </c>
      <c r="R56" s="76">
        <f t="shared" si="6"/>
        <v>865</v>
      </c>
      <c r="S56" s="76">
        <f t="shared" si="6"/>
        <v>333</v>
      </c>
      <c r="T56" s="76">
        <f t="shared" si="6"/>
        <v>879</v>
      </c>
      <c r="U56" s="76">
        <f t="shared" si="6"/>
        <v>176</v>
      </c>
      <c r="V56" s="76">
        <f t="shared" si="6"/>
        <v>1055</v>
      </c>
      <c r="W56" s="76">
        <f t="shared" si="6"/>
        <v>166</v>
      </c>
      <c r="X56" s="76">
        <f t="shared" si="6"/>
        <v>372</v>
      </c>
      <c r="Y56" s="76">
        <f t="shared" si="6"/>
        <v>75</v>
      </c>
      <c r="Z56" s="76">
        <f t="shared" si="6"/>
        <v>433</v>
      </c>
      <c r="AA56" s="76">
        <f t="shared" si="6"/>
        <v>3</v>
      </c>
      <c r="AB56" s="76">
        <f t="shared" si="6"/>
        <v>52</v>
      </c>
      <c r="AC56" s="76">
        <f t="shared" si="6"/>
        <v>14</v>
      </c>
      <c r="AD56" s="76">
        <f t="shared" si="6"/>
        <v>66</v>
      </c>
      <c r="AE56" s="76">
        <f t="shared" si="6"/>
        <v>0</v>
      </c>
      <c r="AF56" s="76">
        <f t="shared" si="6"/>
        <v>0</v>
      </c>
      <c r="AG56" s="76">
        <f t="shared" si="6"/>
        <v>0</v>
      </c>
      <c r="AH56" s="76">
        <f t="shared" si="6"/>
        <v>0</v>
      </c>
      <c r="AI56" s="76">
        <f t="shared" si="6"/>
        <v>110</v>
      </c>
      <c r="AJ56" s="76">
        <f t="shared" si="6"/>
        <v>1090</v>
      </c>
      <c r="AK56" s="76">
        <f t="shared" si="6"/>
        <v>198</v>
      </c>
      <c r="AL56" s="76">
        <f t="shared" si="6"/>
        <v>1288</v>
      </c>
      <c r="AM56" s="76">
        <f t="shared" si="6"/>
        <v>7306</v>
      </c>
      <c r="AN56" s="76">
        <f t="shared" si="6"/>
        <v>1263</v>
      </c>
      <c r="AO56" s="76">
        <f t="shared" si="6"/>
        <v>8569</v>
      </c>
    </row>
  </sheetData>
  <mergeCells count="4">
    <mergeCell ref="A10:M10"/>
    <mergeCell ref="A22:M22"/>
    <mergeCell ref="A34:M34"/>
    <mergeCell ref="A46:M46"/>
  </mergeCells>
  <printOptions horizontalCentered="1" verticalCentered="1"/>
  <pageMargins left="0.7" right="0.7" top="0.75" bottom="0.75" header="0.3" footer="0.3"/>
  <pageSetup scale="28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9DBF-838D-4EAC-A607-2F6FD664A187}">
  <sheetPr>
    <pageSetUpPr fitToPage="1"/>
  </sheetPr>
  <dimension ref="A9:M52"/>
  <sheetViews>
    <sheetView zoomScale="40" zoomScaleNormal="40" workbookViewId="0">
      <selection activeCell="V23" sqref="V23"/>
    </sheetView>
  </sheetViews>
  <sheetFormatPr defaultColWidth="11.5546875" defaultRowHeight="15" x14ac:dyDescent="0.25"/>
  <cols>
    <col min="1" max="1" width="16.6640625" style="265" customWidth="1"/>
    <col min="2" max="9" width="11.5546875" style="265"/>
    <col min="10" max="10" width="12.5546875" style="265" customWidth="1"/>
    <col min="11" max="16384" width="11.5546875" style="265"/>
  </cols>
  <sheetData>
    <row r="9" spans="1:13" x14ac:dyDescent="0.25">
      <c r="A9" s="265" t="s">
        <v>4</v>
      </c>
    </row>
    <row r="10" spans="1:13" s="143" customFormat="1" ht="15.6" x14ac:dyDescent="0.3">
      <c r="A10" s="228" t="s">
        <v>61</v>
      </c>
      <c r="B10" s="91" t="s">
        <v>135</v>
      </c>
      <c r="C10" s="229" t="s">
        <v>63</v>
      </c>
      <c r="D10" s="230" t="s">
        <v>64</v>
      </c>
      <c r="E10" s="231" t="s">
        <v>65</v>
      </c>
      <c r="F10" s="91" t="s">
        <v>136</v>
      </c>
      <c r="G10" s="229" t="s">
        <v>63</v>
      </c>
      <c r="H10" s="230" t="s">
        <v>64</v>
      </c>
      <c r="I10" s="231" t="s">
        <v>65</v>
      </c>
      <c r="J10" s="91" t="s">
        <v>137</v>
      </c>
      <c r="K10" s="229" t="s">
        <v>63</v>
      </c>
      <c r="L10" s="230" t="s">
        <v>64</v>
      </c>
      <c r="M10" s="232" t="s">
        <v>65</v>
      </c>
    </row>
    <row r="11" spans="1:13" s="241" customFormat="1" ht="15.6" x14ac:dyDescent="0.3">
      <c r="A11" s="145" t="s">
        <v>17</v>
      </c>
      <c r="B11" s="233">
        <v>0</v>
      </c>
      <c r="C11" s="233">
        <v>0</v>
      </c>
      <c r="D11" s="234">
        <v>0</v>
      </c>
      <c r="E11" s="235">
        <v>0</v>
      </c>
      <c r="F11" s="236">
        <v>7</v>
      </c>
      <c r="G11" s="237">
        <v>58</v>
      </c>
      <c r="H11" s="238">
        <v>17</v>
      </c>
      <c r="I11" s="237">
        <v>75</v>
      </c>
      <c r="J11" s="239">
        <v>4</v>
      </c>
      <c r="K11" s="239">
        <v>59</v>
      </c>
      <c r="L11" s="239">
        <v>17</v>
      </c>
      <c r="M11" s="240">
        <v>76</v>
      </c>
    </row>
    <row r="12" spans="1:13" s="241" customFormat="1" ht="15.6" x14ac:dyDescent="0.3">
      <c r="A12" s="145" t="s">
        <v>14</v>
      </c>
      <c r="B12" s="242">
        <v>0</v>
      </c>
      <c r="C12" s="242">
        <v>0</v>
      </c>
      <c r="D12" s="243">
        <v>0</v>
      </c>
      <c r="E12" s="244">
        <v>0</v>
      </c>
      <c r="F12" s="245">
        <v>8</v>
      </c>
      <c r="G12" s="245">
        <v>60</v>
      </c>
      <c r="H12" s="245">
        <v>5</v>
      </c>
      <c r="I12" s="245">
        <v>65</v>
      </c>
      <c r="J12" s="246">
        <v>7</v>
      </c>
      <c r="K12" s="246">
        <v>36</v>
      </c>
      <c r="L12" s="247">
        <v>8</v>
      </c>
      <c r="M12" s="248">
        <v>44</v>
      </c>
    </row>
    <row r="13" spans="1:13" s="241" customFormat="1" ht="15.6" x14ac:dyDescent="0.3">
      <c r="A13" s="145" t="s">
        <v>16</v>
      </c>
      <c r="B13" s="242">
        <v>0</v>
      </c>
      <c r="C13" s="242">
        <v>0</v>
      </c>
      <c r="D13" s="243">
        <v>0</v>
      </c>
      <c r="E13" s="235">
        <v>0</v>
      </c>
      <c r="F13" s="249"/>
      <c r="G13" s="250"/>
      <c r="H13" s="250"/>
      <c r="I13" s="250"/>
      <c r="J13" s="251"/>
      <c r="K13" s="251"/>
      <c r="L13" s="239"/>
      <c r="M13" s="252"/>
    </row>
    <row r="14" spans="1:13" s="241" customFormat="1" ht="15.6" x14ac:dyDescent="0.3">
      <c r="A14" s="145" t="s">
        <v>15</v>
      </c>
      <c r="B14" s="233">
        <v>0</v>
      </c>
      <c r="C14" s="233">
        <v>0</v>
      </c>
      <c r="D14" s="243">
        <v>0</v>
      </c>
      <c r="E14" s="235">
        <v>0</v>
      </c>
      <c r="F14" s="253">
        <v>1</v>
      </c>
      <c r="G14" s="238">
        <v>10</v>
      </c>
      <c r="H14" s="238">
        <v>1</v>
      </c>
      <c r="I14" s="238">
        <v>11</v>
      </c>
      <c r="J14" s="239">
        <v>2</v>
      </c>
      <c r="K14" s="239">
        <v>27</v>
      </c>
      <c r="L14" s="246">
        <v>6</v>
      </c>
      <c r="M14" s="252">
        <v>33</v>
      </c>
    </row>
    <row r="15" spans="1:13" s="241" customFormat="1" ht="15.6" x14ac:dyDescent="0.3">
      <c r="A15" s="145" t="s">
        <v>13</v>
      </c>
      <c r="B15" s="242"/>
      <c r="C15" s="242"/>
      <c r="D15" s="254"/>
      <c r="E15" s="235"/>
      <c r="F15" s="253"/>
      <c r="G15" s="238"/>
      <c r="H15" s="238"/>
      <c r="I15" s="238"/>
      <c r="J15" s="239"/>
      <c r="K15" s="239"/>
      <c r="L15" s="246"/>
      <c r="M15" s="252"/>
    </row>
    <row r="16" spans="1:13" s="241" customFormat="1" ht="15.6" x14ac:dyDescent="0.3">
      <c r="A16" s="145" t="s">
        <v>20</v>
      </c>
      <c r="B16" s="242"/>
      <c r="C16" s="242"/>
      <c r="D16" s="254"/>
      <c r="E16" s="235"/>
      <c r="F16" s="253">
        <v>5</v>
      </c>
      <c r="G16" s="238">
        <v>75</v>
      </c>
      <c r="H16" s="238">
        <v>8</v>
      </c>
      <c r="I16" s="238">
        <v>83</v>
      </c>
      <c r="J16" s="239"/>
      <c r="K16" s="239"/>
      <c r="L16" s="246"/>
      <c r="M16" s="252"/>
    </row>
    <row r="17" spans="1:13" s="241" customFormat="1" ht="15.6" x14ac:dyDescent="0.3">
      <c r="A17" s="145" t="s">
        <v>18</v>
      </c>
      <c r="B17" s="242"/>
      <c r="C17" s="242"/>
      <c r="D17" s="254"/>
      <c r="E17" s="235"/>
      <c r="F17" s="253"/>
      <c r="G17" s="238"/>
      <c r="H17" s="238"/>
      <c r="I17" s="238"/>
      <c r="J17" s="239"/>
      <c r="K17" s="239"/>
      <c r="L17" s="239"/>
      <c r="M17" s="240"/>
    </row>
    <row r="18" spans="1:13" s="241" customFormat="1" ht="15.6" x14ac:dyDescent="0.3">
      <c r="A18" s="145" t="s">
        <v>19</v>
      </c>
      <c r="B18" s="242">
        <v>0</v>
      </c>
      <c r="C18" s="242">
        <v>0</v>
      </c>
      <c r="D18" s="243">
        <v>0</v>
      </c>
      <c r="E18" s="244">
        <v>0</v>
      </c>
      <c r="F18" s="253">
        <v>1</v>
      </c>
      <c r="G18" s="238">
        <v>12</v>
      </c>
      <c r="H18" s="238">
        <v>1</v>
      </c>
      <c r="I18" s="238">
        <v>13</v>
      </c>
      <c r="J18" s="239"/>
      <c r="K18" s="239"/>
      <c r="L18" s="239"/>
      <c r="M18" s="240"/>
    </row>
    <row r="19" spans="1:13" s="264" customFormat="1" ht="17.399999999999999" x14ac:dyDescent="0.3">
      <c r="A19" s="145" t="s">
        <v>74</v>
      </c>
      <c r="B19" s="255">
        <v>0</v>
      </c>
      <c r="C19" s="255">
        <v>0</v>
      </c>
      <c r="D19" s="256">
        <v>0</v>
      </c>
      <c r="E19" s="257">
        <v>0</v>
      </c>
      <c r="F19" s="258">
        <f>SUM(F11:F18)</f>
        <v>22</v>
      </c>
      <c r="G19" s="259">
        <f>SUM(G11:G18)</f>
        <v>215</v>
      </c>
      <c r="H19" s="259">
        <f>SUM(H11:H18)</f>
        <v>32</v>
      </c>
      <c r="I19" s="260">
        <f>SUM(I11:I18)</f>
        <v>247</v>
      </c>
      <c r="J19" s="261">
        <v>13</v>
      </c>
      <c r="K19" s="261">
        <v>122</v>
      </c>
      <c r="L19" s="262">
        <v>31</v>
      </c>
      <c r="M19" s="263">
        <v>153</v>
      </c>
    </row>
    <row r="22" spans="1:13" x14ac:dyDescent="0.25">
      <c r="A22" s="266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</row>
    <row r="23" spans="1:13" x14ac:dyDescent="0.25">
      <c r="A23" s="266" t="s">
        <v>5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</row>
    <row r="24" spans="1:13" ht="15.6" x14ac:dyDescent="0.3">
      <c r="A24" s="267" t="s">
        <v>61</v>
      </c>
      <c r="B24" s="268" t="s">
        <v>135</v>
      </c>
      <c r="C24" s="269" t="s">
        <v>63</v>
      </c>
      <c r="D24" s="270" t="s">
        <v>64</v>
      </c>
      <c r="E24" s="271" t="s">
        <v>65</v>
      </c>
      <c r="F24" s="268" t="s">
        <v>136</v>
      </c>
      <c r="G24" s="269" t="s">
        <v>63</v>
      </c>
      <c r="H24" s="270" t="s">
        <v>64</v>
      </c>
      <c r="I24" s="271" t="s">
        <v>65</v>
      </c>
      <c r="J24" s="268" t="s">
        <v>137</v>
      </c>
      <c r="K24" s="269" t="s">
        <v>63</v>
      </c>
      <c r="L24" s="270" t="s">
        <v>64</v>
      </c>
      <c r="M24" s="272" t="s">
        <v>65</v>
      </c>
    </row>
    <row r="25" spans="1:13" ht="15.6" x14ac:dyDescent="0.3">
      <c r="A25" s="273" t="s">
        <v>17</v>
      </c>
      <c r="B25" s="274">
        <v>0</v>
      </c>
      <c r="C25" s="274">
        <v>0</v>
      </c>
      <c r="D25" s="275">
        <v>0</v>
      </c>
      <c r="E25" s="276">
        <v>0</v>
      </c>
      <c r="F25" s="277">
        <v>8</v>
      </c>
      <c r="G25" s="278">
        <v>59</v>
      </c>
      <c r="H25" s="279">
        <v>13</v>
      </c>
      <c r="I25" s="280">
        <v>72</v>
      </c>
      <c r="J25" s="281">
        <v>8</v>
      </c>
      <c r="K25" s="281">
        <v>59</v>
      </c>
      <c r="L25" s="281">
        <v>13</v>
      </c>
      <c r="M25" s="282">
        <v>72</v>
      </c>
    </row>
    <row r="26" spans="1:13" ht="15.6" x14ac:dyDescent="0.3">
      <c r="A26" s="273" t="s">
        <v>14</v>
      </c>
      <c r="B26" s="283">
        <v>0</v>
      </c>
      <c r="C26" s="283">
        <v>0</v>
      </c>
      <c r="D26" s="284">
        <v>0</v>
      </c>
      <c r="E26" s="285">
        <v>0</v>
      </c>
      <c r="F26" s="286">
        <v>8</v>
      </c>
      <c r="G26" s="286">
        <v>35</v>
      </c>
      <c r="H26" s="286">
        <v>10</v>
      </c>
      <c r="I26" s="286">
        <v>45</v>
      </c>
      <c r="J26" s="287">
        <v>9</v>
      </c>
      <c r="K26" s="287">
        <v>66</v>
      </c>
      <c r="L26" s="288">
        <v>12</v>
      </c>
      <c r="M26" s="289">
        <v>78</v>
      </c>
    </row>
    <row r="27" spans="1:13" ht="15.6" x14ac:dyDescent="0.3">
      <c r="A27" s="273" t="s">
        <v>16</v>
      </c>
      <c r="B27" s="283">
        <v>0</v>
      </c>
      <c r="C27" s="283">
        <v>0</v>
      </c>
      <c r="D27" s="284">
        <v>0</v>
      </c>
      <c r="E27" s="276">
        <v>0</v>
      </c>
      <c r="F27" s="290"/>
      <c r="G27" s="291"/>
      <c r="H27" s="291"/>
      <c r="I27" s="292"/>
      <c r="J27" s="293"/>
      <c r="K27" s="293"/>
      <c r="L27" s="281"/>
      <c r="M27" s="294"/>
    </row>
    <row r="28" spans="1:13" ht="15.6" x14ac:dyDescent="0.3">
      <c r="A28" s="273" t="s">
        <v>15</v>
      </c>
      <c r="B28" s="274">
        <v>1</v>
      </c>
      <c r="C28" s="274">
        <v>15</v>
      </c>
      <c r="D28" s="284">
        <v>1</v>
      </c>
      <c r="E28" s="276">
        <v>16</v>
      </c>
      <c r="F28" s="295">
        <v>2</v>
      </c>
      <c r="G28" s="279">
        <v>29</v>
      </c>
      <c r="H28" s="279">
        <v>5</v>
      </c>
      <c r="I28" s="296">
        <v>34</v>
      </c>
      <c r="J28" s="281">
        <v>1</v>
      </c>
      <c r="K28" s="281">
        <v>10</v>
      </c>
      <c r="L28" s="287">
        <v>6</v>
      </c>
      <c r="M28" s="294">
        <v>16</v>
      </c>
    </row>
    <row r="29" spans="1:13" ht="15.6" x14ac:dyDescent="0.3">
      <c r="A29" s="273" t="s">
        <v>13</v>
      </c>
      <c r="B29" s="283"/>
      <c r="C29" s="283"/>
      <c r="D29" s="297"/>
      <c r="E29" s="298"/>
      <c r="F29" s="295">
        <v>4</v>
      </c>
      <c r="G29" s="279">
        <v>71</v>
      </c>
      <c r="H29" s="279">
        <v>8</v>
      </c>
      <c r="I29" s="296">
        <v>79</v>
      </c>
      <c r="J29" s="281"/>
      <c r="K29" s="281"/>
      <c r="L29" s="287"/>
      <c r="M29" s="294"/>
    </row>
    <row r="30" spans="1:13" ht="15.6" x14ac:dyDescent="0.3">
      <c r="A30" s="273" t="s">
        <v>20</v>
      </c>
      <c r="B30" s="283"/>
      <c r="C30" s="283"/>
      <c r="D30" s="297"/>
      <c r="E30" s="298"/>
      <c r="F30" s="295"/>
      <c r="G30" s="279"/>
      <c r="H30" s="279"/>
      <c r="I30" s="296"/>
      <c r="J30" s="281"/>
      <c r="K30" s="281"/>
      <c r="L30" s="287"/>
      <c r="M30" s="294"/>
    </row>
    <row r="31" spans="1:13" ht="15.6" x14ac:dyDescent="0.3">
      <c r="A31" s="273" t="s">
        <v>18</v>
      </c>
      <c r="B31" s="283"/>
      <c r="C31" s="283"/>
      <c r="D31" s="297"/>
      <c r="E31" s="298"/>
      <c r="F31" s="295"/>
      <c r="G31" s="279"/>
      <c r="H31" s="279"/>
      <c r="I31" s="296"/>
      <c r="J31" s="281"/>
      <c r="K31" s="281"/>
      <c r="L31" s="281"/>
      <c r="M31" s="282"/>
    </row>
    <row r="32" spans="1:13" ht="15.6" x14ac:dyDescent="0.3">
      <c r="A32" s="273" t="s">
        <v>19</v>
      </c>
      <c r="B32" s="283">
        <v>0</v>
      </c>
      <c r="C32" s="283">
        <v>0</v>
      </c>
      <c r="D32" s="299">
        <v>0</v>
      </c>
      <c r="E32" s="300">
        <v>0</v>
      </c>
      <c r="F32" s="295">
        <v>5</v>
      </c>
      <c r="G32" s="279">
        <v>66</v>
      </c>
      <c r="H32" s="279">
        <v>23</v>
      </c>
      <c r="I32" s="296">
        <v>89</v>
      </c>
      <c r="J32" s="281">
        <v>12</v>
      </c>
      <c r="K32" s="281">
        <v>44</v>
      </c>
      <c r="L32" s="281">
        <v>14</v>
      </c>
      <c r="M32" s="282">
        <v>58</v>
      </c>
    </row>
    <row r="33" spans="1:13" ht="17.399999999999999" x14ac:dyDescent="0.3">
      <c r="A33" s="273" t="s">
        <v>74</v>
      </c>
      <c r="B33" s="301">
        <v>1</v>
      </c>
      <c r="C33" s="301">
        <v>15</v>
      </c>
      <c r="D33" s="302">
        <v>1</v>
      </c>
      <c r="E33" s="303">
        <v>16</v>
      </c>
      <c r="F33" s="304">
        <v>27</v>
      </c>
      <c r="G33" s="305">
        <v>260</v>
      </c>
      <c r="H33" s="305">
        <v>59</v>
      </c>
      <c r="I33" s="306">
        <v>319</v>
      </c>
      <c r="J33" s="307">
        <v>30</v>
      </c>
      <c r="K33" s="307">
        <v>179</v>
      </c>
      <c r="L33" s="308">
        <v>45</v>
      </c>
      <c r="M33" s="309">
        <v>224</v>
      </c>
    </row>
    <row r="35" spans="1:13" x14ac:dyDescent="0.25">
      <c r="A35" s="266" t="s">
        <v>6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1:13" ht="15.6" x14ac:dyDescent="0.3">
      <c r="A36" s="267" t="s">
        <v>61</v>
      </c>
      <c r="B36" s="268" t="s">
        <v>135</v>
      </c>
      <c r="C36" s="269" t="s">
        <v>63</v>
      </c>
      <c r="D36" s="270" t="s">
        <v>64</v>
      </c>
      <c r="E36" s="271" t="s">
        <v>65</v>
      </c>
      <c r="F36" s="268" t="s">
        <v>136</v>
      </c>
      <c r="G36" s="269" t="s">
        <v>63</v>
      </c>
      <c r="H36" s="270" t="s">
        <v>64</v>
      </c>
      <c r="I36" s="271" t="s">
        <v>65</v>
      </c>
      <c r="J36" s="268" t="s">
        <v>137</v>
      </c>
      <c r="K36" s="269" t="s">
        <v>63</v>
      </c>
      <c r="L36" s="270" t="s">
        <v>64</v>
      </c>
      <c r="M36" s="272" t="s">
        <v>65</v>
      </c>
    </row>
    <row r="37" spans="1:13" ht="15.6" x14ac:dyDescent="0.3">
      <c r="A37" s="273" t="s">
        <v>17</v>
      </c>
      <c r="B37" s="274">
        <v>0</v>
      </c>
      <c r="C37" s="274">
        <v>0</v>
      </c>
      <c r="D37" s="310">
        <v>0</v>
      </c>
      <c r="E37" s="298">
        <v>0</v>
      </c>
      <c r="F37" s="311">
        <v>5</v>
      </c>
      <c r="G37" s="312">
        <v>55</v>
      </c>
      <c r="H37" s="313">
        <v>10</v>
      </c>
      <c r="I37" s="312">
        <v>65</v>
      </c>
      <c r="J37" s="281">
        <v>1</v>
      </c>
      <c r="K37" s="281">
        <v>9</v>
      </c>
      <c r="L37" s="281">
        <v>0</v>
      </c>
      <c r="M37" s="282">
        <v>9</v>
      </c>
    </row>
    <row r="38" spans="1:13" ht="15.6" x14ac:dyDescent="0.3">
      <c r="A38" s="273" t="s">
        <v>14</v>
      </c>
      <c r="B38" s="283">
        <v>0</v>
      </c>
      <c r="C38" s="283">
        <v>0</v>
      </c>
      <c r="D38" s="299">
        <v>0</v>
      </c>
      <c r="E38" s="300">
        <v>0</v>
      </c>
      <c r="F38" s="314">
        <v>5</v>
      </c>
      <c r="G38" s="314">
        <v>45</v>
      </c>
      <c r="H38" s="314">
        <v>6</v>
      </c>
      <c r="I38" s="314">
        <v>51</v>
      </c>
      <c r="J38" s="287">
        <v>5</v>
      </c>
      <c r="K38" s="287">
        <v>48</v>
      </c>
      <c r="L38" s="288">
        <v>9</v>
      </c>
      <c r="M38" s="289">
        <v>57</v>
      </c>
    </row>
    <row r="39" spans="1:13" ht="15.6" x14ac:dyDescent="0.3">
      <c r="A39" s="273" t="s">
        <v>16</v>
      </c>
      <c r="B39" s="283">
        <v>0</v>
      </c>
      <c r="C39" s="283">
        <v>0</v>
      </c>
      <c r="D39" s="299">
        <v>0</v>
      </c>
      <c r="E39" s="298">
        <v>0</v>
      </c>
      <c r="F39" s="315"/>
      <c r="G39" s="316"/>
      <c r="H39" s="316"/>
      <c r="I39" s="316"/>
      <c r="J39" s="293"/>
      <c r="K39" s="293"/>
      <c r="L39" s="281"/>
      <c r="M39" s="294"/>
    </row>
    <row r="40" spans="1:13" ht="15.6" x14ac:dyDescent="0.3">
      <c r="A40" s="273" t="s">
        <v>15</v>
      </c>
      <c r="B40" s="274">
        <v>0</v>
      </c>
      <c r="C40" s="274">
        <v>0</v>
      </c>
      <c r="D40" s="299">
        <v>0</v>
      </c>
      <c r="E40" s="298">
        <v>0</v>
      </c>
      <c r="F40" s="317">
        <v>1</v>
      </c>
      <c r="G40" s="313">
        <v>9</v>
      </c>
      <c r="H40" s="313">
        <v>1</v>
      </c>
      <c r="I40" s="313">
        <v>10</v>
      </c>
      <c r="J40" s="281">
        <v>2</v>
      </c>
      <c r="K40" s="281">
        <v>23</v>
      </c>
      <c r="L40" s="287">
        <v>7</v>
      </c>
      <c r="M40" s="294">
        <v>30</v>
      </c>
    </row>
    <row r="41" spans="1:13" ht="15.6" x14ac:dyDescent="0.3">
      <c r="A41" s="273" t="s">
        <v>13</v>
      </c>
      <c r="B41" s="283"/>
      <c r="C41" s="283"/>
      <c r="D41" s="297"/>
      <c r="E41" s="298"/>
      <c r="F41" s="317"/>
      <c r="G41" s="313"/>
      <c r="H41" s="313"/>
      <c r="I41" s="313"/>
      <c r="J41" s="281"/>
      <c r="K41" s="281"/>
      <c r="L41" s="287"/>
      <c r="M41" s="294"/>
    </row>
    <row r="42" spans="1:13" ht="15.6" x14ac:dyDescent="0.3">
      <c r="A42" s="273" t="s">
        <v>20</v>
      </c>
      <c r="B42" s="283"/>
      <c r="C42" s="283"/>
      <c r="D42" s="297"/>
      <c r="E42" s="298"/>
      <c r="F42" s="317"/>
      <c r="G42" s="313"/>
      <c r="H42" s="313"/>
      <c r="I42" s="313"/>
      <c r="J42" s="281"/>
      <c r="K42" s="281"/>
      <c r="L42" s="287"/>
      <c r="M42" s="294"/>
    </row>
    <row r="43" spans="1:13" ht="15.6" x14ac:dyDescent="0.3">
      <c r="A43" s="273" t="s">
        <v>18</v>
      </c>
      <c r="B43" s="283"/>
      <c r="C43" s="283"/>
      <c r="D43" s="297"/>
      <c r="E43" s="298"/>
      <c r="F43" s="317"/>
      <c r="G43" s="313"/>
      <c r="H43" s="313"/>
      <c r="I43" s="313"/>
      <c r="J43" s="281"/>
      <c r="K43" s="281"/>
      <c r="L43" s="281"/>
      <c r="M43" s="282"/>
    </row>
    <row r="44" spans="1:13" ht="15.6" x14ac:dyDescent="0.3">
      <c r="A44" s="273" t="s">
        <v>19</v>
      </c>
      <c r="B44" s="283">
        <v>0</v>
      </c>
      <c r="C44" s="283">
        <v>0</v>
      </c>
      <c r="D44" s="299">
        <v>0</v>
      </c>
      <c r="E44" s="300">
        <v>0</v>
      </c>
      <c r="F44" s="317">
        <v>4</v>
      </c>
      <c r="G44" s="313">
        <v>46</v>
      </c>
      <c r="H44" s="313">
        <v>21</v>
      </c>
      <c r="I44" s="313">
        <v>67</v>
      </c>
      <c r="J44" s="281">
        <v>12</v>
      </c>
      <c r="K44" s="281">
        <v>72</v>
      </c>
      <c r="L44" s="281">
        <v>28</v>
      </c>
      <c r="M44" s="282">
        <v>100</v>
      </c>
    </row>
    <row r="45" spans="1:13" ht="17.399999999999999" x14ac:dyDescent="0.3">
      <c r="A45" s="273" t="s">
        <v>74</v>
      </c>
      <c r="B45" s="301">
        <v>0</v>
      </c>
      <c r="C45" s="301">
        <v>0</v>
      </c>
      <c r="D45" s="302">
        <v>0</v>
      </c>
      <c r="E45" s="303">
        <v>0</v>
      </c>
      <c r="F45" s="318">
        <v>15</v>
      </c>
      <c r="G45" s="319">
        <v>155</v>
      </c>
      <c r="H45" s="319">
        <v>38</v>
      </c>
      <c r="I45" s="320">
        <v>193</v>
      </c>
      <c r="J45" s="321">
        <v>20</v>
      </c>
      <c r="K45" s="321">
        <v>152</v>
      </c>
      <c r="L45" s="322">
        <v>44</v>
      </c>
      <c r="M45" s="323">
        <v>196</v>
      </c>
    </row>
    <row r="46" spans="1:13" s="333" customFormat="1" ht="17.399999999999999" x14ac:dyDescent="0.3">
      <c r="A46" s="324"/>
      <c r="B46" s="325"/>
      <c r="C46" s="325"/>
      <c r="D46" s="326"/>
      <c r="E46" s="327"/>
      <c r="F46" s="328"/>
      <c r="G46" s="328"/>
      <c r="H46" s="328"/>
      <c r="I46" s="329"/>
      <c r="J46" s="330"/>
      <c r="K46" s="330"/>
      <c r="L46" s="331"/>
      <c r="M46" s="332"/>
    </row>
    <row r="47" spans="1:13" s="333" customFormat="1" ht="17.399999999999999" x14ac:dyDescent="0.3">
      <c r="A47" s="324"/>
      <c r="B47" s="325"/>
      <c r="C47" s="325"/>
      <c r="D47" s="326"/>
      <c r="E47" s="327"/>
      <c r="F47" s="328"/>
      <c r="G47" s="328"/>
      <c r="H47" s="328"/>
      <c r="I47" s="329"/>
      <c r="J47" s="330"/>
      <c r="K47" s="330"/>
      <c r="L47" s="331"/>
      <c r="M47" s="332"/>
    </row>
    <row r="48" spans="1:13" ht="15.6" x14ac:dyDescent="0.3">
      <c r="A48" s="382" t="s">
        <v>140</v>
      </c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</row>
    <row r="49" spans="1:13" x14ac:dyDescent="0.25">
      <c r="C49" s="383" t="s">
        <v>139</v>
      </c>
      <c r="D49" s="383"/>
      <c r="E49" s="383"/>
      <c r="G49" s="383" t="s">
        <v>139</v>
      </c>
      <c r="H49" s="383"/>
      <c r="I49" s="383"/>
      <c r="K49" s="383" t="s">
        <v>139</v>
      </c>
      <c r="L49" s="383"/>
      <c r="M49" s="383"/>
    </row>
    <row r="50" spans="1:13" ht="15.6" x14ac:dyDescent="0.3">
      <c r="A50" s="267" t="s">
        <v>138</v>
      </c>
      <c r="B50" s="273" t="s">
        <v>135</v>
      </c>
      <c r="C50" s="334" t="s">
        <v>63</v>
      </c>
      <c r="D50" s="335" t="s">
        <v>64</v>
      </c>
      <c r="E50" s="336" t="s">
        <v>65</v>
      </c>
      <c r="F50" s="273" t="s">
        <v>136</v>
      </c>
      <c r="G50" s="334" t="s">
        <v>63</v>
      </c>
      <c r="H50" s="335" t="s">
        <v>64</v>
      </c>
      <c r="I50" s="336" t="s">
        <v>65</v>
      </c>
      <c r="J50" s="273" t="s">
        <v>137</v>
      </c>
      <c r="K50" s="334" t="s">
        <v>63</v>
      </c>
      <c r="L50" s="335" t="s">
        <v>64</v>
      </c>
      <c r="M50" s="336" t="s">
        <v>65</v>
      </c>
    </row>
    <row r="51" spans="1:13" x14ac:dyDescent="0.25">
      <c r="A51" s="337"/>
      <c r="B51" s="337"/>
      <c r="C51" s="337"/>
      <c r="D51" s="337"/>
      <c r="E51" s="337"/>
      <c r="F51" s="337"/>
      <c r="G51" s="337"/>
      <c r="H51" s="337"/>
      <c r="I51" s="337"/>
      <c r="J51" s="337"/>
      <c r="K51" s="337"/>
      <c r="L51" s="337"/>
      <c r="M51" s="337"/>
    </row>
    <row r="52" spans="1:13" ht="17.399999999999999" x14ac:dyDescent="0.3">
      <c r="A52" s="273" t="s">
        <v>74</v>
      </c>
      <c r="B52" s="301">
        <f>+B19+B33+B45</f>
        <v>1</v>
      </c>
      <c r="C52" s="301">
        <f t="shared" ref="C52:M52" si="0">+C19+C33+C45</f>
        <v>15</v>
      </c>
      <c r="D52" s="301">
        <f t="shared" si="0"/>
        <v>1</v>
      </c>
      <c r="E52" s="301">
        <f t="shared" si="0"/>
        <v>16</v>
      </c>
      <c r="F52" s="301">
        <f t="shared" si="0"/>
        <v>64</v>
      </c>
      <c r="G52" s="301">
        <f t="shared" si="0"/>
        <v>630</v>
      </c>
      <c r="H52" s="301">
        <f t="shared" si="0"/>
        <v>129</v>
      </c>
      <c r="I52" s="301">
        <f t="shared" si="0"/>
        <v>759</v>
      </c>
      <c r="J52" s="301">
        <f t="shared" si="0"/>
        <v>63</v>
      </c>
      <c r="K52" s="301">
        <f t="shared" si="0"/>
        <v>453</v>
      </c>
      <c r="L52" s="301">
        <f t="shared" si="0"/>
        <v>120</v>
      </c>
      <c r="M52" s="301">
        <f t="shared" si="0"/>
        <v>573</v>
      </c>
    </row>
  </sheetData>
  <mergeCells count="4">
    <mergeCell ref="A48:M48"/>
    <mergeCell ref="C49:E49"/>
    <mergeCell ref="G49:I49"/>
    <mergeCell ref="K49:M49"/>
  </mergeCells>
  <printOptions horizontalCentered="1" verticalCentered="1"/>
  <pageMargins left="0.7" right="0.7" top="0.75" bottom="0.75" header="0.3" footer="0.3"/>
  <pageSetup paperSize="9" scale="5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8598-C9D5-4530-AD16-F5D2C7CA6002}">
  <sheetPr>
    <pageSetUpPr fitToPage="1"/>
  </sheetPr>
  <dimension ref="A8:F52"/>
  <sheetViews>
    <sheetView zoomScale="70" zoomScaleNormal="70" workbookViewId="0">
      <selection activeCell="L14" sqref="L14"/>
    </sheetView>
  </sheetViews>
  <sheetFormatPr defaultColWidth="11.4414062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  <col min="6" max="6" width="9.109375" customWidth="1"/>
  </cols>
  <sheetData>
    <row r="8" spans="1:5" ht="15.6" x14ac:dyDescent="0.3">
      <c r="A8" s="387" t="s">
        <v>78</v>
      </c>
      <c r="B8" s="387"/>
      <c r="C8" s="387"/>
    </row>
    <row r="9" spans="1:5" x14ac:dyDescent="0.3">
      <c r="A9" s="78"/>
    </row>
    <row r="10" spans="1:5" ht="15.6" x14ac:dyDescent="0.3">
      <c r="A10" s="387" t="s">
        <v>79</v>
      </c>
      <c r="B10" s="387"/>
      <c r="C10" s="387"/>
    </row>
    <row r="11" spans="1:5" ht="15.6" x14ac:dyDescent="0.3">
      <c r="A11" s="77"/>
      <c r="B11" s="77"/>
      <c r="C11" s="77"/>
    </row>
    <row r="13" spans="1:5" ht="24.9" customHeight="1" x14ac:dyDescent="0.3">
      <c r="A13" s="78"/>
      <c r="C13" s="388" t="s">
        <v>80</v>
      </c>
      <c r="D13" s="388"/>
      <c r="E13" s="388"/>
    </row>
    <row r="14" spans="1:5" ht="24.9" customHeight="1" x14ac:dyDescent="0.3">
      <c r="A14" s="79" t="s">
        <v>81</v>
      </c>
      <c r="B14" s="79" t="s">
        <v>82</v>
      </c>
      <c r="C14" s="80" t="s">
        <v>83</v>
      </c>
      <c r="D14" s="80" t="s">
        <v>84</v>
      </c>
      <c r="E14" s="80" t="s">
        <v>85</v>
      </c>
    </row>
    <row r="15" spans="1:5" ht="24.9" customHeight="1" x14ac:dyDescent="0.3">
      <c r="A15" s="81">
        <v>1</v>
      </c>
      <c r="B15" s="82" t="s">
        <v>86</v>
      </c>
      <c r="C15" s="14">
        <v>44</v>
      </c>
      <c r="D15" s="14">
        <v>114</v>
      </c>
      <c r="E15" s="14">
        <v>158</v>
      </c>
    </row>
    <row r="16" spans="1:5" ht="24.9" customHeight="1" x14ac:dyDescent="0.3">
      <c r="A16" s="81">
        <v>2</v>
      </c>
      <c r="B16" s="82" t="s">
        <v>87</v>
      </c>
      <c r="C16" s="14">
        <v>44</v>
      </c>
      <c r="D16" s="14">
        <v>114</v>
      </c>
      <c r="E16" s="14">
        <v>158</v>
      </c>
    </row>
    <row r="17" spans="1:6" ht="24.9" customHeight="1" x14ac:dyDescent="0.3">
      <c r="A17" s="81">
        <v>3</v>
      </c>
      <c r="B17" s="82" t="s">
        <v>88</v>
      </c>
      <c r="C17" s="14">
        <v>44</v>
      </c>
      <c r="D17" s="14">
        <v>114</v>
      </c>
      <c r="E17" s="14">
        <v>158</v>
      </c>
    </row>
    <row r="18" spans="1:6" ht="24.9" customHeight="1" x14ac:dyDescent="0.3">
      <c r="A18" s="81">
        <v>4</v>
      </c>
      <c r="B18" s="82" t="s">
        <v>89</v>
      </c>
      <c r="C18" s="14">
        <v>0</v>
      </c>
      <c r="D18" s="14">
        <v>1</v>
      </c>
      <c r="E18" s="14">
        <v>1</v>
      </c>
    </row>
    <row r="19" spans="1:6" ht="24.9" customHeight="1" x14ac:dyDescent="0.3">
      <c r="A19" s="81">
        <v>5</v>
      </c>
      <c r="B19" s="82" t="s">
        <v>90</v>
      </c>
      <c r="C19" s="14">
        <v>42</v>
      </c>
      <c r="D19" s="14">
        <v>137</v>
      </c>
      <c r="E19" s="14">
        <v>179</v>
      </c>
    </row>
    <row r="20" spans="1:6" ht="24.9" customHeight="1" x14ac:dyDescent="0.3">
      <c r="A20" s="81">
        <v>6</v>
      </c>
      <c r="B20" s="82" t="s">
        <v>91</v>
      </c>
      <c r="C20" s="14">
        <v>2</v>
      </c>
      <c r="D20" s="14"/>
      <c r="E20" s="14">
        <v>2</v>
      </c>
    </row>
    <row r="21" spans="1:6" ht="24.9" customHeight="1" x14ac:dyDescent="0.3">
      <c r="A21" s="81">
        <v>7</v>
      </c>
      <c r="B21" s="82" t="s">
        <v>92</v>
      </c>
      <c r="C21" s="83">
        <v>5870.11</v>
      </c>
      <c r="D21" s="83">
        <v>38858.21</v>
      </c>
      <c r="E21" s="83">
        <v>44728.32</v>
      </c>
    </row>
    <row r="22" spans="1:6" ht="24.9" customHeight="1" x14ac:dyDescent="0.3">
      <c r="A22" s="81">
        <v>8</v>
      </c>
      <c r="B22" s="82" t="s">
        <v>93</v>
      </c>
      <c r="C22" s="83">
        <v>2037771.33</v>
      </c>
      <c r="D22" s="83">
        <v>9010104.9800000004</v>
      </c>
      <c r="E22" s="83">
        <v>11047876.310000001</v>
      </c>
    </row>
    <row r="23" spans="1:6" ht="24.9" customHeight="1" x14ac:dyDescent="0.3">
      <c r="A23" s="81">
        <v>9</v>
      </c>
      <c r="B23" s="82" t="s">
        <v>94</v>
      </c>
      <c r="C23" s="14">
        <v>17</v>
      </c>
      <c r="D23" s="14"/>
      <c r="E23" s="14">
        <v>17</v>
      </c>
    </row>
    <row r="24" spans="1:6" ht="24.9" customHeight="1" x14ac:dyDescent="0.3">
      <c r="A24" s="84">
        <v>10</v>
      </c>
      <c r="B24" s="82" t="s">
        <v>95</v>
      </c>
      <c r="C24" s="14">
        <v>1</v>
      </c>
      <c r="D24" s="14"/>
      <c r="E24" s="14">
        <v>1</v>
      </c>
    </row>
    <row r="26" spans="1:6" ht="18" x14ac:dyDescent="0.35">
      <c r="A26" s="376" t="s">
        <v>96</v>
      </c>
      <c r="B26" s="376"/>
      <c r="C26" s="376"/>
      <c r="D26" s="376"/>
      <c r="E26" s="376"/>
      <c r="F26" s="376"/>
    </row>
    <row r="27" spans="1:6" ht="15.6" x14ac:dyDescent="0.3">
      <c r="A27" s="85" t="s">
        <v>97</v>
      </c>
      <c r="B27" s="85"/>
      <c r="C27" s="86"/>
      <c r="D27" s="86"/>
      <c r="E27" s="86"/>
      <c r="F27" s="86"/>
    </row>
    <row r="30" spans="1:6" x14ac:dyDescent="0.3">
      <c r="C30" s="372"/>
      <c r="D30" s="372"/>
      <c r="E30" s="372"/>
      <c r="F30" s="372" t="s">
        <v>85</v>
      </c>
    </row>
    <row r="31" spans="1:6" x14ac:dyDescent="0.3">
      <c r="A31" s="79" t="s">
        <v>81</v>
      </c>
      <c r="B31" s="88" t="s">
        <v>82</v>
      </c>
      <c r="C31" s="87" t="s">
        <v>98</v>
      </c>
      <c r="D31" s="87" t="s">
        <v>99</v>
      </c>
      <c r="E31" s="87" t="s">
        <v>100</v>
      </c>
      <c r="F31" s="372"/>
    </row>
    <row r="32" spans="1:6" x14ac:dyDescent="0.3">
      <c r="A32" s="81">
        <v>1</v>
      </c>
      <c r="B32" s="89" t="s">
        <v>101</v>
      </c>
      <c r="C32" s="124">
        <v>13</v>
      </c>
      <c r="D32" s="124">
        <v>27</v>
      </c>
      <c r="E32" s="124">
        <v>12</v>
      </c>
      <c r="F32" s="125">
        <f t="shared" ref="F32:F39" si="0">SUM(C32:E32)</f>
        <v>52</v>
      </c>
    </row>
    <row r="33" spans="1:6" x14ac:dyDescent="0.3">
      <c r="A33" s="81">
        <v>2</v>
      </c>
      <c r="B33" s="89" t="s">
        <v>102</v>
      </c>
      <c r="C33" s="124">
        <v>13</v>
      </c>
      <c r="D33" s="124">
        <v>27</v>
      </c>
      <c r="E33" s="124">
        <v>12</v>
      </c>
      <c r="F33" s="125">
        <f t="shared" si="0"/>
        <v>52</v>
      </c>
    </row>
    <row r="34" spans="1:6" x14ac:dyDescent="0.3">
      <c r="A34" s="81">
        <v>3</v>
      </c>
      <c r="B34" s="89" t="s">
        <v>103</v>
      </c>
      <c r="C34" s="124">
        <v>13</v>
      </c>
      <c r="D34" s="124">
        <v>27</v>
      </c>
      <c r="E34" s="124">
        <v>12</v>
      </c>
      <c r="F34" s="125">
        <f t="shared" si="0"/>
        <v>52</v>
      </c>
    </row>
    <row r="35" spans="1:6" x14ac:dyDescent="0.3">
      <c r="A35" s="81">
        <v>4</v>
      </c>
      <c r="B35" s="89" t="s">
        <v>104</v>
      </c>
      <c r="C35" s="124">
        <v>13</v>
      </c>
      <c r="D35" s="124">
        <v>25</v>
      </c>
      <c r="E35" s="124">
        <v>11</v>
      </c>
      <c r="F35" s="125">
        <f t="shared" si="0"/>
        <v>49</v>
      </c>
    </row>
    <row r="36" spans="1:6" x14ac:dyDescent="0.3">
      <c r="A36" s="81">
        <v>5</v>
      </c>
      <c r="B36" s="89" t="s">
        <v>105</v>
      </c>
      <c r="C36" s="124">
        <v>0</v>
      </c>
      <c r="D36" s="124">
        <v>0</v>
      </c>
      <c r="E36" s="124">
        <v>0</v>
      </c>
      <c r="F36" s="125">
        <f t="shared" si="0"/>
        <v>0</v>
      </c>
    </row>
    <row r="37" spans="1:6" x14ac:dyDescent="0.3">
      <c r="A37" s="81">
        <v>6</v>
      </c>
      <c r="B37" s="89" t="s">
        <v>106</v>
      </c>
      <c r="C37" s="124">
        <v>9</v>
      </c>
      <c r="D37" s="124">
        <v>21</v>
      </c>
      <c r="E37" s="124">
        <v>6</v>
      </c>
      <c r="F37" s="125">
        <f t="shared" si="0"/>
        <v>36</v>
      </c>
    </row>
    <row r="38" spans="1:6" ht="28.8" x14ac:dyDescent="0.3">
      <c r="A38" s="81">
        <v>7</v>
      </c>
      <c r="B38" s="89" t="s">
        <v>107</v>
      </c>
      <c r="C38" s="126">
        <v>537</v>
      </c>
      <c r="D38" s="126">
        <v>1976</v>
      </c>
      <c r="E38" s="126">
        <v>756</v>
      </c>
      <c r="F38" s="125">
        <f t="shared" si="0"/>
        <v>3269</v>
      </c>
    </row>
    <row r="39" spans="1:6" x14ac:dyDescent="0.3">
      <c r="A39" s="81">
        <v>8</v>
      </c>
      <c r="B39" s="89" t="s">
        <v>108</v>
      </c>
      <c r="C39" s="124">
        <v>4</v>
      </c>
      <c r="D39" s="124">
        <v>6</v>
      </c>
      <c r="E39" s="124">
        <v>6</v>
      </c>
      <c r="F39" s="125">
        <f t="shared" si="0"/>
        <v>16</v>
      </c>
    </row>
    <row r="41" spans="1:6" ht="18" x14ac:dyDescent="0.35">
      <c r="A41" s="376" t="s">
        <v>109</v>
      </c>
      <c r="B41" s="376"/>
      <c r="C41" s="376"/>
      <c r="D41" s="376"/>
      <c r="E41" s="376"/>
      <c r="F41" s="376"/>
    </row>
    <row r="42" spans="1:6" ht="15.6" x14ac:dyDescent="0.3">
      <c r="A42" s="85" t="s">
        <v>97</v>
      </c>
      <c r="B42" s="85"/>
      <c r="C42" s="85"/>
      <c r="D42" s="85"/>
      <c r="E42" s="85"/>
      <c r="F42" s="86"/>
    </row>
    <row r="45" spans="1:6" ht="15.6" x14ac:dyDescent="0.3">
      <c r="C45" s="384"/>
      <c r="D45" s="384"/>
      <c r="E45" s="384"/>
      <c r="F45" s="385" t="s">
        <v>54</v>
      </c>
    </row>
    <row r="46" spans="1:6" ht="15.6" x14ac:dyDescent="0.3">
      <c r="A46" s="90" t="s">
        <v>81</v>
      </c>
      <c r="B46" s="90" t="s">
        <v>82</v>
      </c>
      <c r="C46" s="79" t="s">
        <v>98</v>
      </c>
      <c r="D46" s="79" t="s">
        <v>99</v>
      </c>
      <c r="E46" s="79" t="s">
        <v>100</v>
      </c>
      <c r="F46" s="386"/>
    </row>
    <row r="47" spans="1:6" x14ac:dyDescent="0.3">
      <c r="A47" s="81">
        <v>1</v>
      </c>
      <c r="B47" s="82" t="s">
        <v>110</v>
      </c>
      <c r="C47" s="123">
        <v>7</v>
      </c>
      <c r="D47" s="123">
        <v>9</v>
      </c>
      <c r="E47" s="123">
        <v>22</v>
      </c>
      <c r="F47" s="124">
        <f t="shared" ref="F47:F52" si="1">SUM(C47:E47)</f>
        <v>38</v>
      </c>
    </row>
    <row r="48" spans="1:6" x14ac:dyDescent="0.3">
      <c r="A48" s="81">
        <v>2</v>
      </c>
      <c r="B48" s="82" t="s">
        <v>111</v>
      </c>
      <c r="C48" s="123">
        <v>22</v>
      </c>
      <c r="D48" s="123">
        <v>17</v>
      </c>
      <c r="E48" s="123">
        <v>8</v>
      </c>
      <c r="F48" s="124">
        <f t="shared" si="1"/>
        <v>47</v>
      </c>
    </row>
    <row r="49" spans="1:6" x14ac:dyDescent="0.3">
      <c r="A49" s="81">
        <v>3</v>
      </c>
      <c r="B49" s="82" t="s">
        <v>112</v>
      </c>
      <c r="C49" s="123">
        <v>5</v>
      </c>
      <c r="D49" s="123">
        <v>0</v>
      </c>
      <c r="E49" s="123">
        <v>0</v>
      </c>
      <c r="F49" s="124">
        <f t="shared" si="1"/>
        <v>5</v>
      </c>
    </row>
    <row r="50" spans="1:6" x14ac:dyDescent="0.3">
      <c r="A50" s="81">
        <v>4</v>
      </c>
      <c r="B50" s="82" t="s">
        <v>113</v>
      </c>
      <c r="C50" s="124">
        <v>0</v>
      </c>
      <c r="D50" s="124">
        <v>0</v>
      </c>
      <c r="E50" s="123">
        <v>6</v>
      </c>
      <c r="F50" s="124">
        <f t="shared" si="1"/>
        <v>6</v>
      </c>
    </row>
    <row r="51" spans="1:6" x14ac:dyDescent="0.3">
      <c r="A51" s="81">
        <v>5</v>
      </c>
      <c r="B51" s="82" t="s">
        <v>114</v>
      </c>
      <c r="C51" s="123">
        <v>24</v>
      </c>
      <c r="D51" s="123">
        <v>26</v>
      </c>
      <c r="E51" s="123">
        <v>24</v>
      </c>
      <c r="F51" s="124">
        <f t="shared" si="1"/>
        <v>74</v>
      </c>
    </row>
    <row r="52" spans="1:6" ht="28.8" x14ac:dyDescent="0.3">
      <c r="A52" s="81">
        <v>6</v>
      </c>
      <c r="B52" s="82" t="s">
        <v>115</v>
      </c>
      <c r="C52" s="123">
        <v>36</v>
      </c>
      <c r="D52" s="123">
        <v>47</v>
      </c>
      <c r="E52" s="123">
        <v>17</v>
      </c>
      <c r="F52" s="124">
        <f t="shared" si="1"/>
        <v>100</v>
      </c>
    </row>
  </sheetData>
  <mergeCells count="9">
    <mergeCell ref="A41:F41"/>
    <mergeCell ref="C45:E45"/>
    <mergeCell ref="F45:F46"/>
    <mergeCell ref="A8:C8"/>
    <mergeCell ref="A10:C10"/>
    <mergeCell ref="C13:E13"/>
    <mergeCell ref="A26:F26"/>
    <mergeCell ref="C30:E30"/>
    <mergeCell ref="F30:F31"/>
  </mergeCells>
  <printOptions horizontalCentered="1" verticalCentered="1"/>
  <pageMargins left="0" right="0" top="0.74803149606299202" bottom="0.74803149606299202" header="0.31496062992126" footer="0.31496062992126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PRODUCCIÓN</vt:lpstr>
      <vt:lpstr>MIP</vt:lpstr>
      <vt:lpstr>POSCOSECHA</vt:lpstr>
      <vt:lpstr>EXTENSIÓN</vt:lpstr>
      <vt:lpstr>CAPACITACION</vt:lpstr>
      <vt:lpstr>DCC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Roque Zabala</cp:lastModifiedBy>
  <cp:lastPrinted>2023-07-13T14:46:37Z</cp:lastPrinted>
  <dcterms:created xsi:type="dcterms:W3CDTF">2023-01-26T13:54:30Z</dcterms:created>
  <dcterms:modified xsi:type="dcterms:W3CDTF">2023-07-13T14:46:40Z</dcterms:modified>
</cp:coreProperties>
</file>