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bal\Downloads\"/>
    </mc:Choice>
  </mc:AlternateContent>
  <xr:revisionPtr revIDLastSave="0" documentId="13_ncr:1_{EC3B58CE-52FF-41DB-9D16-8E0A251E7C16}" xr6:coauthVersionLast="47" xr6:coauthVersionMax="47" xr10:uidLastSave="{00000000-0000-0000-0000-000000000000}"/>
  <bookViews>
    <workbookView xWindow="-108" yWindow="-108" windowWidth="23256" windowHeight="12456" xr2:uid="{837767D7-875E-48FD-876E-1E37F9115F95}"/>
  </bookViews>
  <sheets>
    <sheet name="PRODUCCIÓN" sheetId="5" r:id="rId1"/>
    <sheet name="MIP" sheetId="4" r:id="rId2"/>
    <sheet name="POSCOSECHA" sheetId="3" r:id="rId3"/>
    <sheet name="EXTENSIÓN" sheetId="2" r:id="rId4"/>
    <sheet name="CAPACITACION" sheetId="6" r:id="rId5"/>
    <sheet name="MyC" sheetId="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5" l="1"/>
  <c r="I20" i="5"/>
  <c r="H20" i="5"/>
  <c r="F20" i="5"/>
  <c r="E20" i="5"/>
  <c r="D20" i="5"/>
  <c r="C20" i="5"/>
  <c r="K19" i="5"/>
  <c r="G19" i="5"/>
  <c r="K18" i="5"/>
  <c r="G18" i="5"/>
  <c r="K17" i="5"/>
  <c r="G17" i="5"/>
  <c r="K16" i="5"/>
  <c r="G16" i="5"/>
  <c r="K15" i="5"/>
  <c r="G15" i="5"/>
  <c r="K14" i="5"/>
  <c r="G14" i="5"/>
  <c r="K13" i="5"/>
  <c r="G13" i="5"/>
  <c r="K12" i="5"/>
  <c r="G12" i="5"/>
  <c r="L33" i="4"/>
  <c r="K33" i="4"/>
  <c r="J33" i="4"/>
  <c r="I33" i="4"/>
  <c r="E33" i="4"/>
  <c r="D33" i="4"/>
  <c r="C33" i="4"/>
  <c r="M32" i="4"/>
  <c r="G32" i="4"/>
  <c r="M31" i="4"/>
  <c r="G31" i="4"/>
  <c r="M30" i="4"/>
  <c r="G30" i="4"/>
  <c r="M29" i="4"/>
  <c r="G29" i="4"/>
  <c r="M28" i="4"/>
  <c r="G28" i="4"/>
  <c r="M27" i="4"/>
  <c r="G27" i="4"/>
  <c r="M26" i="4"/>
  <c r="G26" i="4"/>
  <c r="M25" i="4"/>
  <c r="G25" i="4"/>
  <c r="L20" i="4"/>
  <c r="K20" i="4"/>
  <c r="J20" i="4"/>
  <c r="I20" i="4"/>
  <c r="G20" i="4"/>
  <c r="F20" i="4"/>
  <c r="E20" i="4"/>
  <c r="D20" i="4"/>
  <c r="C20" i="4"/>
  <c r="M19" i="4"/>
  <c r="H19" i="4"/>
  <c r="M18" i="4"/>
  <c r="H18" i="4"/>
  <c r="M17" i="4"/>
  <c r="H17" i="4"/>
  <c r="M16" i="4"/>
  <c r="H16" i="4"/>
  <c r="M15" i="4"/>
  <c r="H15" i="4"/>
  <c r="M14" i="4"/>
  <c r="H14" i="4"/>
  <c r="M13" i="4"/>
  <c r="H13" i="4"/>
  <c r="M12" i="4"/>
  <c r="H12" i="4"/>
  <c r="M33" i="4" l="1"/>
  <c r="G20" i="5"/>
  <c r="K20" i="5"/>
  <c r="M20" i="4"/>
  <c r="G33" i="4"/>
  <c r="H20" i="4"/>
  <c r="G34" i="3"/>
  <c r="F34" i="3"/>
  <c r="E34" i="3"/>
  <c r="D34" i="3"/>
  <c r="C34" i="3"/>
  <c r="D21" i="3"/>
  <c r="AK17" i="2"/>
  <c r="AJ17" i="2"/>
  <c r="AI17" i="2"/>
  <c r="AH17" i="2"/>
  <c r="AG17" i="2"/>
  <c r="AF17" i="2"/>
  <c r="AE17" i="2"/>
  <c r="AC17" i="2"/>
  <c r="AB17" i="2"/>
  <c r="AA17" i="2"/>
  <c r="Y17" i="2"/>
  <c r="X17" i="2"/>
  <c r="W17" i="2"/>
  <c r="U17" i="2"/>
  <c r="T17" i="2"/>
  <c r="S17" i="2"/>
  <c r="R17" i="2"/>
  <c r="Q17" i="2"/>
  <c r="P17" i="2"/>
  <c r="O17" i="2"/>
  <c r="M17" i="2"/>
  <c r="L17" i="2"/>
  <c r="K17" i="2"/>
  <c r="J17" i="2"/>
  <c r="I17" i="2"/>
  <c r="H17" i="2"/>
  <c r="G17" i="2"/>
  <c r="E17" i="2"/>
  <c r="D17" i="2"/>
  <c r="C17" i="2"/>
  <c r="AL16" i="2"/>
  <c r="AD16" i="2"/>
  <c r="Z16" i="2"/>
  <c r="V16" i="2"/>
  <c r="R16" i="2"/>
  <c r="N16" i="2"/>
  <c r="J16" i="2"/>
  <c r="F16" i="2"/>
  <c r="AL15" i="2"/>
  <c r="AD15" i="2"/>
  <c r="Z15" i="2"/>
  <c r="V15" i="2"/>
  <c r="R15" i="2"/>
  <c r="N15" i="2"/>
  <c r="J15" i="2"/>
  <c r="F15" i="2"/>
  <c r="AL14" i="2"/>
  <c r="AD14" i="2"/>
  <c r="Z14" i="2"/>
  <c r="V14" i="2"/>
  <c r="R14" i="2"/>
  <c r="N14" i="2"/>
  <c r="J14" i="2"/>
  <c r="F14" i="2"/>
  <c r="AL13" i="2"/>
  <c r="AD13" i="2"/>
  <c r="Z13" i="2"/>
  <c r="V13" i="2"/>
  <c r="R13" i="2"/>
  <c r="N13" i="2"/>
  <c r="J13" i="2"/>
  <c r="F13" i="2"/>
  <c r="AL12" i="2"/>
  <c r="AD12" i="2"/>
  <c r="Z12" i="2"/>
  <c r="V12" i="2"/>
  <c r="R12" i="2"/>
  <c r="N12" i="2"/>
  <c r="J12" i="2"/>
  <c r="F12" i="2"/>
  <c r="AL11" i="2"/>
  <c r="AD11" i="2"/>
  <c r="Z11" i="2"/>
  <c r="V11" i="2"/>
  <c r="R11" i="2"/>
  <c r="N11" i="2"/>
  <c r="J11" i="2"/>
  <c r="F11" i="2"/>
  <c r="AL10" i="2"/>
  <c r="AD10" i="2"/>
  <c r="Z10" i="2"/>
  <c r="V10" i="2"/>
  <c r="R10" i="2"/>
  <c r="N10" i="2"/>
  <c r="J10" i="2"/>
  <c r="F10" i="2"/>
  <c r="AL9" i="2"/>
  <c r="AL17" i="2" s="1"/>
  <c r="AD9" i="2"/>
  <c r="AD17" i="2" s="1"/>
  <c r="Z9" i="2"/>
  <c r="Z17" i="2" s="1"/>
  <c r="V9" i="2"/>
  <c r="V17" i="2" s="1"/>
  <c r="R9" i="2"/>
  <c r="N9" i="2"/>
  <c r="N17" i="2" s="1"/>
  <c r="J9" i="2"/>
  <c r="F9" i="2"/>
  <c r="F17" i="2" s="1"/>
  <c r="H34" i="3" l="1"/>
  <c r="E22" i="1"/>
  <c r="E21" i="1"/>
  <c r="E20" i="1"/>
  <c r="E19" i="1"/>
  <c r="E18" i="1"/>
  <c r="E17" i="1"/>
  <c r="E16" i="1"/>
  <c r="E15" i="1"/>
  <c r="E14" i="1"/>
  <c r="E13" i="1"/>
</calcChain>
</file>

<file path=xl/sharedStrings.xml><?xml version="1.0" encoding="utf-8"?>
<sst xmlns="http://schemas.openxmlformats.org/spreadsheetml/2006/main" count="250" uniqueCount="104">
  <si>
    <t>DIVISION DE COMERCIAL Y CERTIFICACIÓN</t>
  </si>
  <si>
    <t>Actividades realizadas durante el año 2023</t>
  </si>
  <si>
    <t>JUNIO - 23</t>
  </si>
  <si>
    <t>No.</t>
  </si>
  <si>
    <t>DETALLE</t>
  </si>
  <si>
    <t>VERDE</t>
  </si>
  <si>
    <t>TOSTADO</t>
  </si>
  <si>
    <t>TOTAL</t>
  </si>
  <si>
    <t>Contratos de venta registrados de café verde y café procesado</t>
  </si>
  <si>
    <t>Notificaciones de embarque registradas de café verde y café procesado</t>
  </si>
  <si>
    <t>Permisos de embarque con valor comercial emitidos de café verde y café procesado</t>
  </si>
  <si>
    <t>Permisos de embarque sin valor comercial emitidos de café verde y café procesado</t>
  </si>
  <si>
    <t>Certificados de origen emitidos de café verde y café procesado</t>
  </si>
  <si>
    <t>Registro de exportador tramitados y/o realizados</t>
  </si>
  <si>
    <t>Volumen (QQ.) de café exportado en todas sus formas</t>
  </si>
  <si>
    <t>Divisas (US$) generas por las exportaciones de café en todas sus formas</t>
  </si>
  <si>
    <t>Certificaciones de nuevas fincas</t>
  </si>
  <si>
    <t>Certificaciones de producto</t>
  </si>
  <si>
    <t>LABORATORIO RAÚL H. MELO</t>
  </si>
  <si>
    <t>ACTIVIDADES REALIZADAS 2023</t>
  </si>
  <si>
    <t>JUN</t>
  </si>
  <si>
    <t>Muestras recibidas por el laboratorio</t>
  </si>
  <si>
    <t>Muestras analizadas por el laboratorio</t>
  </si>
  <si>
    <t>Análisis sensorial realizados por el laboratorio</t>
  </si>
  <si>
    <t>Análisis físico realizados por el laboratorio</t>
  </si>
  <si>
    <t>Análisis de ocratoxina realizados por el laboratorio</t>
  </si>
  <si>
    <t>Lotes de exportación analizados por el laboratorio</t>
  </si>
  <si>
    <t>Sacos de café correspondientes a los lotes de exportación analizados (sacos de 60 Kg.)</t>
  </si>
  <si>
    <t>Muestras directas analizadas por el laboratorio (Partidas)</t>
  </si>
  <si>
    <t>DIVISION DE VERIFICACION</t>
  </si>
  <si>
    <t>Inspecciones nuevas a: fincas, beneficio húmedo y beneficio seco</t>
  </si>
  <si>
    <t>Inspecciones de seguimiento a: fincas, beneficio húmedo y beneficio seco</t>
  </si>
  <si>
    <t>Inspecciones realizadas a la Denominación de Origen “Café de Valdesia”</t>
  </si>
  <si>
    <t>Inspecciones realizadas a la Denominación de Origen “Café Barahona”</t>
  </si>
  <si>
    <t>Inspecciones realizadas a la Marca de Certificación “Café Monte Bonito”</t>
  </si>
  <si>
    <t>Inspección y toma de muestra de Lotes de Café Verde y Café Semi-Tostado de exportación</t>
  </si>
  <si>
    <t>DIRECCIÓN TÉCNICA</t>
  </si>
  <si>
    <t>Informe Numérico de las Actividades de Extensión Realizadas en el Mes de Junio 2023</t>
  </si>
  <si>
    <t>REGIONALES</t>
  </si>
  <si>
    <t>Visitas Ficas</t>
  </si>
  <si>
    <t>H</t>
  </si>
  <si>
    <t>M</t>
  </si>
  <si>
    <t>Total P.</t>
  </si>
  <si>
    <t>Adiestramientos</t>
  </si>
  <si>
    <t>Visitas Domic.</t>
  </si>
  <si>
    <t>Consultas Oficina</t>
  </si>
  <si>
    <t>Dem. Métodos</t>
  </si>
  <si>
    <t>Dem. Resultados</t>
  </si>
  <si>
    <t>Giras</t>
  </si>
  <si>
    <t>Día de Campo</t>
  </si>
  <si>
    <t>Reuniones</t>
  </si>
  <si>
    <t>CENTRAL</t>
  </si>
  <si>
    <t>NORCENTRAL</t>
  </si>
  <si>
    <t>NORDESTE</t>
  </si>
  <si>
    <t>NOROESTE</t>
  </si>
  <si>
    <t>NORTE</t>
  </si>
  <si>
    <t>SUR</t>
  </si>
  <si>
    <t>SURESTE</t>
  </si>
  <si>
    <t>SUROESTE</t>
  </si>
  <si>
    <t>TOTALES</t>
  </si>
  <si>
    <t>REPORTE DE COSECHA DE CAFÉ, JUNIO 2023</t>
  </si>
  <si>
    <t>DIRECCIÓN REGIONAL</t>
  </si>
  <si>
    <t xml:space="preserve">CAFÉ COSECHADO (QQS.) </t>
  </si>
  <si>
    <t>ACUMULADO (COSECHA 2022-2023)</t>
  </si>
  <si>
    <t>Central</t>
  </si>
  <si>
    <t>Norcentral</t>
  </si>
  <si>
    <t>Nordeste</t>
  </si>
  <si>
    <t>Nordeste (Robusta)</t>
  </si>
  <si>
    <t>Noroeste</t>
  </si>
  <si>
    <t xml:space="preserve">Norte     </t>
  </si>
  <si>
    <t>218.0  (La Sierra)</t>
  </si>
  <si>
    <t>sur</t>
  </si>
  <si>
    <t>sureste</t>
  </si>
  <si>
    <t>Sureste (Robusta)</t>
  </si>
  <si>
    <t xml:space="preserve">Suroeste    </t>
  </si>
  <si>
    <t>150.0 (Peralta)</t>
  </si>
  <si>
    <t>Total Cosechado</t>
  </si>
  <si>
    <t>CUADRO RESUMEN DE: EQUIPOS, MAQUINARIAS E INFRAESTRUCTURAS,  PARA EL BENEFICCIADO DEL CAFÉ, INTERVENIDAS EN JUNIO 2023</t>
  </si>
  <si>
    <t>DESPULPADORA</t>
  </si>
  <si>
    <t>MOLINO</t>
  </si>
  <si>
    <t xml:space="preserve">OTROS </t>
  </si>
  <si>
    <t xml:space="preserve">CENTRAL </t>
  </si>
  <si>
    <t>INFORME DIRECCION TECNICA.</t>
  </si>
  <si>
    <t>RESUMEN MANEJO INTERADO DE PLAGAS</t>
  </si>
  <si>
    <t>JUNIO, 2023.</t>
  </si>
  <si>
    <t xml:space="preserve"> </t>
  </si>
  <si>
    <t>TRAMPEO DE BROCA</t>
  </si>
  <si>
    <t>BENEFICIARIOS</t>
  </si>
  <si>
    <t>CONTROL QUÍMICO DE BROCA</t>
  </si>
  <si>
    <t>TRAMPAS INSTALADAS</t>
  </si>
  <si>
    <t>FINCAS EN TRAMPEO</t>
  </si>
  <si>
    <t>TAREAS TRAMPEADAS</t>
  </si>
  <si>
    <t>FINCAS INTERVENIDAS</t>
  </si>
  <si>
    <t xml:space="preserve">TAREAS </t>
  </si>
  <si>
    <t>CONTROL QUIMICO DE ROYA</t>
  </si>
  <si>
    <t>CONTROL DE MALEZAS</t>
  </si>
  <si>
    <t>INFORME DIRECCION TECNICA</t>
  </si>
  <si>
    <t xml:space="preserve"> SIEMBRAS DE PLANTAS DE CAFÉ EN FOMENTO Y RENOVACIÓN DE CAFETALES</t>
  </si>
  <si>
    <t>PLANTAS SEMBRADAS</t>
  </si>
  <si>
    <t>TAREAS FOMENTADAS</t>
  </si>
  <si>
    <t>TAREAS RENOVADAS</t>
  </si>
  <si>
    <t>CURSOS</t>
  </si>
  <si>
    <t>TALLERES</t>
  </si>
  <si>
    <t>CHARLAS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</si>
</sst>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-* #,##0_-;\-* #,##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b/>
      <sz val="11"/>
      <color theme="4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AACD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40C8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D6F927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</cellStyleXfs>
  <cellXfs count="249">
    <xf numFmtId="0" fontId="0" fillId="0" borderId="0" xfId="0"/>
    <xf numFmtId="0" fontId="0" fillId="0" borderId="0" xfId="0" applyAlignment="1">
      <alignment horizontal="justify" vertical="center"/>
    </xf>
    <xf numFmtId="0" fontId="2" fillId="0" borderId="4" xfId="0" applyFont="1" applyBorder="1" applyAlignment="1">
      <alignment horizontal="center" vertical="center" wrapText="1"/>
    </xf>
    <xf numFmtId="17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justify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4" fontId="0" fillId="0" borderId="5" xfId="0" applyNumberFormat="1" applyBorder="1" applyAlignment="1">
      <alignment horizontal="center" vertical="center"/>
    </xf>
    <xf numFmtId="43" fontId="0" fillId="0" borderId="4" xfId="1" applyFont="1" applyBorder="1" applyAlignment="1">
      <alignment vertical="center"/>
    </xf>
    <xf numFmtId="4" fontId="0" fillId="0" borderId="4" xfId="0" applyNumberForma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4" fontId="0" fillId="0" borderId="4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0" fillId="0" borderId="4" xfId="0" applyBorder="1"/>
    <xf numFmtId="0" fontId="6" fillId="2" borderId="4" xfId="0" applyFont="1" applyFill="1" applyBorder="1"/>
    <xf numFmtId="0" fontId="3" fillId="3" borderId="4" xfId="2" applyFont="1" applyFill="1" applyBorder="1" applyAlignment="1">
      <alignment horizontal="center" vertical="center"/>
    </xf>
    <xf numFmtId="0" fontId="3" fillId="4" borderId="4" xfId="2" applyFont="1" applyFill="1" applyBorder="1" applyAlignment="1">
      <alignment horizontal="center" vertical="center"/>
    </xf>
    <xf numFmtId="0" fontId="3" fillId="5" borderId="4" xfId="2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3" fillId="5" borderId="4" xfId="2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8" fillId="6" borderId="4" xfId="2" applyFont="1" applyFill="1" applyBorder="1" applyAlignment="1">
      <alignment horizontal="left"/>
    </xf>
    <xf numFmtId="164" fontId="9" fillId="0" borderId="4" xfId="3" applyNumberFormat="1" applyFont="1" applyFill="1" applyBorder="1" applyAlignment="1">
      <alignment horizontal="right"/>
    </xf>
    <xf numFmtId="0" fontId="8" fillId="0" borderId="4" xfId="2" applyFont="1" applyBorder="1" applyAlignment="1">
      <alignment horizontal="left"/>
    </xf>
    <xf numFmtId="0" fontId="10" fillId="0" borderId="4" xfId="0" applyFont="1" applyBorder="1"/>
    <xf numFmtId="164" fontId="10" fillId="0" borderId="4" xfId="3" applyNumberFormat="1" applyFont="1" applyBorder="1"/>
    <xf numFmtId="0" fontId="11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5" fontId="0" fillId="0" borderId="8" xfId="0" applyNumberFormat="1" applyBorder="1" applyAlignment="1">
      <alignment horizontal="center"/>
    </xf>
    <xf numFmtId="43" fontId="0" fillId="0" borderId="13" xfId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16" xfId="0" applyBorder="1"/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43" fontId="8" fillId="0" borderId="13" xfId="1" applyFont="1" applyBorder="1" applyAlignment="1">
      <alignment vertical="center" wrapText="1"/>
    </xf>
    <xf numFmtId="43" fontId="8" fillId="0" borderId="17" xfId="1" applyFont="1" applyBorder="1" applyAlignment="1">
      <alignment vertical="center" wrapText="1"/>
    </xf>
    <xf numFmtId="165" fontId="8" fillId="0" borderId="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/>
    </xf>
    <xf numFmtId="43" fontId="8" fillId="0" borderId="13" xfId="1" applyFont="1" applyBorder="1" applyAlignment="1"/>
    <xf numFmtId="165" fontId="3" fillId="0" borderId="7" xfId="0" applyNumberFormat="1" applyFont="1" applyBorder="1" applyAlignment="1">
      <alignment horizontal="center" vertical="center" wrapText="1"/>
    </xf>
    <xf numFmtId="43" fontId="3" fillId="0" borderId="17" xfId="0" applyNumberFormat="1" applyFont="1" applyBorder="1" applyAlignment="1">
      <alignment vertical="center" wrapText="1"/>
    </xf>
    <xf numFmtId="3" fontId="4" fillId="0" borderId="0" xfId="0" applyNumberFormat="1" applyFont="1"/>
    <xf numFmtId="164" fontId="4" fillId="0" borderId="0" xfId="0" applyNumberFormat="1" applyFont="1"/>
    <xf numFmtId="164" fontId="12" fillId="0" borderId="0" xfId="1" applyNumberFormat="1" applyFont="1" applyFill="1" applyBorder="1"/>
    <xf numFmtId="164" fontId="4" fillId="0" borderId="0" xfId="1" applyNumberFormat="1" applyFont="1" applyFill="1" applyBorder="1"/>
    <xf numFmtId="43" fontId="4" fillId="0" borderId="0" xfId="1" applyFont="1" applyFill="1" applyBorder="1"/>
    <xf numFmtId="0" fontId="13" fillId="2" borderId="13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/>
    </xf>
    <xf numFmtId="0" fontId="14" fillId="7" borderId="13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 wrapText="1"/>
    </xf>
    <xf numFmtId="0" fontId="13" fillId="8" borderId="20" xfId="0" applyFont="1" applyFill="1" applyBorder="1" applyAlignment="1">
      <alignment horizontal="center"/>
    </xf>
    <xf numFmtId="0" fontId="14" fillId="0" borderId="2" xfId="0" applyFont="1" applyBorder="1" applyAlignment="1">
      <alignment horizontal="left" vertical="center"/>
    </xf>
    <xf numFmtId="0" fontId="10" fillId="0" borderId="20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0" xfId="0" applyFont="1" applyBorder="1" applyAlignment="1">
      <alignment horizontal="center" vertical="center"/>
    </xf>
    <xf numFmtId="0" fontId="13" fillId="8" borderId="2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3" fillId="8" borderId="2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/>
    </xf>
    <xf numFmtId="0" fontId="14" fillId="0" borderId="2" xfId="0" applyFont="1" applyBorder="1" applyAlignment="1">
      <alignment horizontal="left"/>
    </xf>
    <xf numFmtId="0" fontId="10" fillId="0" borderId="24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8" fillId="0" borderId="27" xfId="0" applyFont="1" applyBorder="1"/>
    <xf numFmtId="0" fontId="13" fillId="8" borderId="24" xfId="0" applyFont="1" applyFill="1" applyBorder="1" applyAlignment="1">
      <alignment horizontal="center"/>
    </xf>
    <xf numFmtId="0" fontId="14" fillId="0" borderId="25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164" fontId="15" fillId="9" borderId="13" xfId="1" applyNumberFormat="1" applyFont="1" applyFill="1" applyBorder="1" applyAlignment="1">
      <alignment horizontal="center" vertical="center"/>
    </xf>
    <xf numFmtId="164" fontId="15" fillId="9" borderId="8" xfId="1" applyNumberFormat="1" applyFont="1" applyFill="1" applyBorder="1" applyAlignment="1">
      <alignment horizontal="center"/>
    </xf>
    <xf numFmtId="0" fontId="16" fillId="9" borderId="13" xfId="0" applyFont="1" applyFill="1" applyBorder="1" applyAlignment="1">
      <alignment horizontal="center"/>
    </xf>
    <xf numFmtId="164" fontId="15" fillId="9" borderId="13" xfId="1" applyNumberFormat="1" applyFont="1" applyFill="1" applyBorder="1" applyAlignment="1">
      <alignment horizontal="center"/>
    </xf>
    <xf numFmtId="0" fontId="10" fillId="9" borderId="13" xfId="0" applyFont="1" applyFill="1" applyBorder="1" applyAlignment="1">
      <alignment horizontal="center" vertical="center"/>
    </xf>
    <xf numFmtId="0" fontId="17" fillId="0" borderId="0" xfId="0" applyFont="1"/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4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4" fillId="9" borderId="5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/>
    </xf>
    <xf numFmtId="0" fontId="14" fillId="7" borderId="5" xfId="0" applyFont="1" applyFill="1" applyBorder="1" applyAlignment="1">
      <alignment horizontal="center" vertical="center"/>
    </xf>
    <xf numFmtId="0" fontId="19" fillId="9" borderId="5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left"/>
    </xf>
    <xf numFmtId="0" fontId="18" fillId="0" borderId="4" xfId="0" applyFont="1" applyBorder="1" applyAlignment="1">
      <alignment horizontal="center"/>
    </xf>
    <xf numFmtId="0" fontId="14" fillId="0" borderId="4" xfId="0" applyFont="1" applyBorder="1" applyAlignment="1">
      <alignment horizontal="left" vertical="center"/>
    </xf>
    <xf numFmtId="3" fontId="18" fillId="0" borderId="4" xfId="0" applyNumberFormat="1" applyFont="1" applyBorder="1" applyAlignment="1">
      <alignment horizontal="center"/>
    </xf>
    <xf numFmtId="0" fontId="14" fillId="0" borderId="38" xfId="0" applyFont="1" applyBorder="1" applyAlignment="1">
      <alignment horizontal="left" vertical="center"/>
    </xf>
    <xf numFmtId="0" fontId="14" fillId="10" borderId="1" xfId="0" applyFont="1" applyFill="1" applyBorder="1" applyAlignment="1">
      <alignment horizontal="left"/>
    </xf>
    <xf numFmtId="0" fontId="18" fillId="10" borderId="4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 vertical="center"/>
    </xf>
    <xf numFmtId="0" fontId="14" fillId="11" borderId="5" xfId="0" applyFont="1" applyFill="1" applyBorder="1" applyAlignment="1">
      <alignment horizontal="center" vertical="center" wrapText="1"/>
    </xf>
    <xf numFmtId="0" fontId="19" fillId="11" borderId="5" xfId="0" applyFont="1" applyFill="1" applyBorder="1" applyAlignment="1">
      <alignment horizontal="center" vertical="center" wrapText="1"/>
    </xf>
    <xf numFmtId="0" fontId="14" fillId="3" borderId="39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11" borderId="38" xfId="0" applyFont="1" applyFill="1" applyBorder="1" applyAlignment="1">
      <alignment horizontal="center" vertical="center" wrapText="1"/>
    </xf>
    <xf numFmtId="0" fontId="19" fillId="11" borderId="38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0" fillId="0" borderId="28" xfId="0" applyBorder="1" applyAlignment="1">
      <alignment horizontal="center"/>
    </xf>
    <xf numFmtId="3" fontId="0" fillId="0" borderId="31" xfId="0" applyNumberFormat="1" applyBorder="1"/>
    <xf numFmtId="164" fontId="1" fillId="0" borderId="0" xfId="1" applyNumberFormat="1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3" fontId="1" fillId="0" borderId="32" xfId="0" applyNumberFormat="1" applyFont="1" applyBorder="1"/>
    <xf numFmtId="0" fontId="1" fillId="0" borderId="32" xfId="0" applyFont="1" applyBorder="1"/>
    <xf numFmtId="0" fontId="0" fillId="0" borderId="33" xfId="0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8" fillId="10" borderId="1" xfId="0" applyFont="1" applyFill="1" applyBorder="1" applyAlignment="1">
      <alignment horizontal="center"/>
    </xf>
    <xf numFmtId="0" fontId="18" fillId="10" borderId="40" xfId="0" applyFont="1" applyFill="1" applyBorder="1" applyAlignment="1">
      <alignment horizontal="center"/>
    </xf>
    <xf numFmtId="0" fontId="18" fillId="10" borderId="34" xfId="0" applyFont="1" applyFill="1" applyBorder="1" applyAlignment="1">
      <alignment horizontal="center"/>
    </xf>
    <xf numFmtId="164" fontId="18" fillId="10" borderId="35" xfId="1" applyNumberFormat="1" applyFont="1" applyFill="1" applyBorder="1" applyAlignment="1">
      <alignment horizontal="center"/>
    </xf>
    <xf numFmtId="0" fontId="18" fillId="10" borderId="3" xfId="0" applyFont="1" applyFill="1" applyBorder="1" applyAlignment="1">
      <alignment horizontal="center"/>
    </xf>
    <xf numFmtId="0" fontId="18" fillId="0" borderId="30" xfId="0" applyFont="1" applyBorder="1" applyAlignment="1">
      <alignment horizontal="center"/>
    </xf>
    <xf numFmtId="0" fontId="14" fillId="0" borderId="0" xfId="0" applyFont="1"/>
    <xf numFmtId="0" fontId="20" fillId="0" borderId="0" xfId="0" applyFont="1" applyAlignment="1">
      <alignment horizontal="center"/>
    </xf>
    <xf numFmtId="0" fontId="16" fillId="2" borderId="4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 wrapText="1"/>
    </xf>
    <xf numFmtId="0" fontId="21" fillId="11" borderId="4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/>
    </xf>
    <xf numFmtId="0" fontId="16" fillId="7" borderId="4" xfId="0" applyFont="1" applyFill="1" applyBorder="1" applyAlignment="1">
      <alignment horizontal="center" vertical="center"/>
    </xf>
    <xf numFmtId="0" fontId="0" fillId="10" borderId="0" xfId="0" applyFill="1"/>
    <xf numFmtId="0" fontId="21" fillId="12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left"/>
    </xf>
    <xf numFmtId="164" fontId="22" fillId="0" borderId="4" xfId="1" applyNumberFormat="1" applyFont="1" applyBorder="1"/>
    <xf numFmtId="0" fontId="20" fillId="0" borderId="4" xfId="0" applyFont="1" applyBorder="1" applyAlignment="1">
      <alignment horizontal="center"/>
    </xf>
    <xf numFmtId="0" fontId="16" fillId="0" borderId="4" xfId="0" applyFont="1" applyBorder="1" applyAlignment="1">
      <alignment horizontal="left" vertical="center"/>
    </xf>
    <xf numFmtId="3" fontId="20" fillId="0" borderId="4" xfId="0" applyNumberFormat="1" applyFont="1" applyBorder="1" applyAlignment="1">
      <alignment horizontal="center"/>
    </xf>
    <xf numFmtId="0" fontId="16" fillId="0" borderId="38" xfId="0" applyFont="1" applyBorder="1" applyAlignment="1">
      <alignment horizontal="left" vertical="center"/>
    </xf>
    <xf numFmtId="1" fontId="20" fillId="0" borderId="4" xfId="0" applyNumberFormat="1" applyFont="1" applyBorder="1" applyAlignment="1">
      <alignment horizontal="center"/>
    </xf>
    <xf numFmtId="0" fontId="20" fillId="0" borderId="4" xfId="0" applyFont="1" applyBorder="1" applyAlignment="1">
      <alignment horizontal="right"/>
    </xf>
    <xf numFmtId="0" fontId="12" fillId="9" borderId="1" xfId="0" applyFont="1" applyFill="1" applyBorder="1" applyAlignment="1">
      <alignment horizontal="left"/>
    </xf>
    <xf numFmtId="164" fontId="20" fillId="10" borderId="4" xfId="1" applyNumberFormat="1" applyFont="1" applyFill="1" applyBorder="1" applyAlignment="1">
      <alignment horizontal="right"/>
    </xf>
    <xf numFmtId="3" fontId="20" fillId="10" borderId="4" xfId="0" applyNumberFormat="1" applyFont="1" applyFill="1" applyBorder="1" applyAlignment="1">
      <alignment horizontal="center"/>
    </xf>
    <xf numFmtId="0" fontId="20" fillId="10" borderId="4" xfId="0" applyFont="1" applyFill="1" applyBorder="1" applyAlignment="1">
      <alignment horizontal="center"/>
    </xf>
    <xf numFmtId="0" fontId="3" fillId="5" borderId="4" xfId="0" applyFont="1" applyFill="1" applyBorder="1"/>
    <xf numFmtId="0" fontId="3" fillId="0" borderId="0" xfId="0" applyFont="1"/>
    <xf numFmtId="0" fontId="8" fillId="3" borderId="0" xfId="0" applyFont="1" applyFill="1"/>
    <xf numFmtId="0" fontId="8" fillId="13" borderId="0" xfId="0" applyFont="1" applyFill="1"/>
    <xf numFmtId="0" fontId="8" fillId="5" borderId="0" xfId="0" applyFont="1" applyFill="1"/>
    <xf numFmtId="0" fontId="8" fillId="5" borderId="41" xfId="0" applyFont="1" applyFill="1" applyBorder="1"/>
    <xf numFmtId="0" fontId="8" fillId="0" borderId="0" xfId="0" applyFont="1"/>
    <xf numFmtId="0" fontId="3" fillId="0" borderId="4" xfId="0" applyFont="1" applyBorder="1"/>
    <xf numFmtId="0" fontId="8" fillId="14" borderId="4" xfId="1" applyNumberFormat="1" applyFont="1" applyFill="1" applyBorder="1" applyAlignment="1">
      <alignment horizontal="right" wrapText="1"/>
    </xf>
    <xf numFmtId="0" fontId="23" fillId="14" borderId="4" xfId="1" applyNumberFormat="1" applyFont="1" applyFill="1" applyBorder="1" applyAlignment="1">
      <alignment horizontal="right"/>
    </xf>
    <xf numFmtId="0" fontId="23" fillId="14" borderId="1" xfId="0" applyFont="1" applyFill="1" applyBorder="1"/>
    <xf numFmtId="164" fontId="8" fillId="14" borderId="3" xfId="1" applyNumberFormat="1" applyFont="1" applyFill="1" applyBorder="1" applyAlignment="1">
      <alignment horizontal="right" vertical="top"/>
    </xf>
    <xf numFmtId="164" fontId="8" fillId="14" borderId="4" xfId="1" applyNumberFormat="1" applyFont="1" applyFill="1" applyBorder="1" applyAlignment="1">
      <alignment horizontal="right" vertical="top"/>
    </xf>
    <xf numFmtId="1" fontId="8" fillId="14" borderId="4" xfId="1" applyNumberFormat="1" applyFont="1" applyFill="1" applyBorder="1" applyAlignment="1">
      <alignment horizontal="right" vertical="top"/>
    </xf>
    <xf numFmtId="1" fontId="8" fillId="14" borderId="4" xfId="1" applyNumberFormat="1" applyFont="1" applyFill="1" applyBorder="1" applyAlignment="1">
      <alignment horizontal="right"/>
    </xf>
    <xf numFmtId="1" fontId="8" fillId="14" borderId="4" xfId="0" applyNumberFormat="1" applyFont="1" applyFill="1" applyBorder="1" applyAlignment="1">
      <alignment horizontal="right"/>
    </xf>
    <xf numFmtId="1" fontId="8" fillId="14" borderId="4" xfId="1" applyNumberFormat="1" applyFont="1" applyFill="1" applyBorder="1" applyAlignment="1">
      <alignment horizontal="right" wrapText="1"/>
    </xf>
    <xf numFmtId="1" fontId="23" fillId="14" borderId="4" xfId="1" applyNumberFormat="1" applyFont="1" applyFill="1" applyBorder="1" applyAlignment="1">
      <alignment horizontal="right"/>
    </xf>
    <xf numFmtId="1" fontId="23" fillId="14" borderId="1" xfId="0" applyNumberFormat="1" applyFont="1" applyFill="1" applyBorder="1"/>
    <xf numFmtId="166" fontId="8" fillId="0" borderId="4" xfId="0" applyNumberFormat="1" applyFont="1" applyBorder="1" applyAlignment="1">
      <alignment horizontal="right" vertical="top"/>
    </xf>
    <xf numFmtId="164" fontId="8" fillId="14" borderId="4" xfId="1" applyNumberFormat="1" applyFont="1" applyFill="1" applyBorder="1" applyAlignment="1">
      <alignment horizontal="right"/>
    </xf>
    <xf numFmtId="164" fontId="8" fillId="0" borderId="4" xfId="1" applyNumberFormat="1" applyFont="1" applyBorder="1" applyAlignment="1">
      <alignment horizontal="right"/>
    </xf>
    <xf numFmtId="164" fontId="8" fillId="14" borderId="4" xfId="0" applyNumberFormat="1" applyFont="1" applyFill="1" applyBorder="1" applyAlignment="1">
      <alignment horizontal="right"/>
    </xf>
    <xf numFmtId="0" fontId="8" fillId="14" borderId="3" xfId="1" applyNumberFormat="1" applyFont="1" applyFill="1" applyBorder="1" applyAlignment="1">
      <alignment horizontal="right" vertical="top"/>
    </xf>
    <xf numFmtId="0" fontId="8" fillId="14" borderId="4" xfId="1" applyNumberFormat="1" applyFont="1" applyFill="1" applyBorder="1" applyAlignment="1">
      <alignment horizontal="right" vertical="top"/>
    </xf>
    <xf numFmtId="0" fontId="8" fillId="14" borderId="4" xfId="1" applyNumberFormat="1" applyFont="1" applyFill="1" applyBorder="1" applyAlignment="1">
      <alignment horizontal="right"/>
    </xf>
    <xf numFmtId="0" fontId="8" fillId="14" borderId="4" xfId="0" applyFont="1" applyFill="1" applyBorder="1" applyAlignment="1">
      <alignment horizontal="right"/>
    </xf>
    <xf numFmtId="1" fontId="8" fillId="14" borderId="3" xfId="1" applyNumberFormat="1" applyFont="1" applyFill="1" applyBorder="1" applyAlignment="1">
      <alignment horizontal="right" vertical="top"/>
    </xf>
    <xf numFmtId="164" fontId="23" fillId="14" borderId="4" xfId="1" applyNumberFormat="1" applyFont="1" applyFill="1" applyBorder="1" applyAlignment="1">
      <alignment horizontal="right"/>
    </xf>
    <xf numFmtId="1" fontId="24" fillId="15" borderId="4" xfId="1" applyNumberFormat="1" applyFont="1" applyFill="1" applyBorder="1" applyAlignment="1">
      <alignment horizontal="right" wrapText="1"/>
    </xf>
    <xf numFmtId="1" fontId="24" fillId="15" borderId="4" xfId="1" applyNumberFormat="1" applyFont="1" applyFill="1" applyBorder="1" applyAlignment="1">
      <alignment horizontal="right"/>
    </xf>
    <xf numFmtId="1" fontId="24" fillId="15" borderId="1" xfId="0" applyNumberFormat="1" applyFont="1" applyFill="1" applyBorder="1"/>
    <xf numFmtId="164" fontId="3" fillId="15" borderId="3" xfId="1" applyNumberFormat="1" applyFont="1" applyFill="1" applyBorder="1" applyAlignment="1">
      <alignment horizontal="right" wrapText="1"/>
    </xf>
    <xf numFmtId="164" fontId="3" fillId="15" borderId="4" xfId="1" applyNumberFormat="1" applyFont="1" applyFill="1" applyBorder="1" applyAlignment="1">
      <alignment horizontal="right" wrapText="1"/>
    </xf>
    <xf numFmtId="164" fontId="3" fillId="15" borderId="4" xfId="1" applyNumberFormat="1" applyFont="1" applyFill="1" applyBorder="1" applyAlignment="1">
      <alignment horizontal="right"/>
    </xf>
    <xf numFmtId="164" fontId="25" fillId="15" borderId="4" xfId="1" applyNumberFormat="1" applyFont="1" applyFill="1" applyBorder="1" applyAlignment="1">
      <alignment horizontal="right" wrapText="1"/>
    </xf>
    <xf numFmtId="164" fontId="25" fillId="15" borderId="4" xfId="1" applyNumberFormat="1" applyFont="1" applyFill="1" applyBorder="1" applyAlignment="1">
      <alignment horizontal="center" wrapText="1"/>
    </xf>
    <xf numFmtId="1" fontId="25" fillId="15" borderId="4" xfId="0" applyNumberFormat="1" applyFont="1" applyFill="1" applyBorder="1"/>
    <xf numFmtId="0" fontId="20" fillId="0" borderId="0" xfId="0" applyFont="1"/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17" fontId="14" fillId="0" borderId="0" xfId="0" applyNumberFormat="1" applyFont="1" applyAlignment="1">
      <alignment horizontal="center"/>
    </xf>
    <xf numFmtId="0" fontId="14" fillId="0" borderId="7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14" fillId="0" borderId="36" xfId="0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4" fillId="9" borderId="7" xfId="0" applyFont="1" applyFill="1" applyBorder="1" applyAlignment="1">
      <alignment horizontal="right"/>
    </xf>
    <xf numFmtId="0" fontId="14" fillId="9" borderId="9" xfId="0" applyFont="1" applyFill="1" applyBorder="1" applyAlignment="1">
      <alignment horizontal="right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quotePrefix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4">
    <cellStyle name="Comma" xfId="1" builtinId="3"/>
    <cellStyle name="Millares 5" xfId="3" xr:uid="{C605860C-7910-4060-A50F-DFE744544335}"/>
    <cellStyle name="Normal" xfId="0" builtinId="0"/>
    <cellStyle name="Normal 5 2" xfId="2" xr:uid="{C900461E-ABFD-4D9B-AC9F-C7424B471C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800100</xdr:colOff>
      <xdr:row>0</xdr:row>
      <xdr:rowOff>182879</xdr:rowOff>
    </xdr:from>
    <xdr:to>
      <xdr:col>7</xdr:col>
      <xdr:colOff>723900</xdr:colOff>
      <xdr:row>4</xdr:row>
      <xdr:rowOff>99060</xdr:rowOff>
    </xdr:to>
    <xdr:pic>
      <xdr:nvPicPr>
        <xdr:cNvPr id="2" name="Imagen 1" descr="logo indocafe transp">
          <a:extLst>
            <a:ext uri="{FF2B5EF4-FFF2-40B4-BE49-F238E27FC236}">
              <a16:creationId xmlns:a16="http://schemas.microsoft.com/office/drawing/2014/main" id="{DB271883-06BF-44A5-A64F-1FE3F5359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0460" y="182879"/>
          <a:ext cx="339852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1119667</xdr:colOff>
      <xdr:row>0</xdr:row>
      <xdr:rowOff>77748</xdr:rowOff>
    </xdr:from>
    <xdr:to>
      <xdr:col>9</xdr:col>
      <xdr:colOff>193526</xdr:colOff>
      <xdr:row>4</xdr:row>
      <xdr:rowOff>86925</xdr:rowOff>
    </xdr:to>
    <xdr:pic>
      <xdr:nvPicPr>
        <xdr:cNvPr id="2" name="Imagen 1" descr="logo indocafe transp">
          <a:extLst>
            <a:ext uri="{FF2B5EF4-FFF2-40B4-BE49-F238E27FC236}">
              <a16:creationId xmlns:a16="http://schemas.microsoft.com/office/drawing/2014/main" id="{B1235DB1-91B9-4276-9E19-F02657961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3014" y="77748"/>
          <a:ext cx="3350390" cy="755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182880</xdr:colOff>
      <xdr:row>1</xdr:row>
      <xdr:rowOff>30480</xdr:rowOff>
    </xdr:from>
    <xdr:to>
      <xdr:col>3</xdr:col>
      <xdr:colOff>769620</xdr:colOff>
      <xdr:row>4</xdr:row>
      <xdr:rowOff>121920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6BBF92-C657-4150-816B-F2A9BBE6345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360" y="213360"/>
          <a:ext cx="2849880" cy="6400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373380</xdr:colOff>
      <xdr:row>0</xdr:row>
      <xdr:rowOff>1</xdr:rowOff>
    </xdr:from>
    <xdr:to>
      <xdr:col>3</xdr:col>
      <xdr:colOff>525780</xdr:colOff>
      <xdr:row>3</xdr:row>
      <xdr:rowOff>160021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EDD1525-5662-43B4-9F08-F944B5561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69720" y="1"/>
          <a:ext cx="723900" cy="708660"/>
        </a:xfrm>
        <a:prstGeom prst="rect">
          <a:avLst/>
        </a:prstGeom>
      </xdr:spPr>
    </xdr:pic>
    <xdr:clientData/>
  </xdr:twoCellAnchor>
  <xdr:twoCellAnchor>
    <xdr:from>
      <xdr:col>15</xdr:col>
      <xdr:colOff>350520</xdr:colOff>
      <xdr:row>0</xdr:row>
      <xdr:rowOff>22860</xdr:rowOff>
    </xdr:from>
    <xdr:to>
      <xdr:col>21</xdr:col>
      <xdr:colOff>248272</xdr:colOff>
      <xdr:row>3</xdr:row>
      <xdr:rowOff>38100</xdr:rowOff>
    </xdr:to>
    <xdr:pic>
      <xdr:nvPicPr>
        <xdr:cNvPr id="3" name="Imagen 2" descr="logo indocafe transp">
          <a:extLst>
            <a:ext uri="{FF2B5EF4-FFF2-40B4-BE49-F238E27FC236}">
              <a16:creationId xmlns:a16="http://schemas.microsoft.com/office/drawing/2014/main" id="{F81278C7-AD97-4B79-B542-8E96FB649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5860" y="22860"/>
          <a:ext cx="2930512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0</xdr:colOff>
      <xdr:row>0</xdr:row>
      <xdr:rowOff>15240</xdr:rowOff>
    </xdr:from>
    <xdr:to>
      <xdr:col>34</xdr:col>
      <xdr:colOff>723900</xdr:colOff>
      <xdr:row>3</xdr:row>
      <xdr:rowOff>175260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4084FE9-9A41-4761-844C-BCB02F89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25160" y="15240"/>
          <a:ext cx="723900" cy="7086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472440</xdr:colOff>
      <xdr:row>2</xdr:row>
      <xdr:rowOff>7620</xdr:rowOff>
    </xdr:from>
    <xdr:to>
      <xdr:col>8</xdr:col>
      <xdr:colOff>233032</xdr:colOff>
      <xdr:row>5</xdr:row>
      <xdr:rowOff>0</xdr:rowOff>
    </xdr:to>
    <xdr:pic>
      <xdr:nvPicPr>
        <xdr:cNvPr id="2" name="Imagen 2" descr="logo indocafe transp">
          <a:extLst>
            <a:ext uri="{FF2B5EF4-FFF2-40B4-BE49-F238E27FC236}">
              <a16:creationId xmlns:a16="http://schemas.microsoft.com/office/drawing/2014/main" id="{18C10E08-F016-4582-B3A0-88ADF2A8E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2880" y="388620"/>
          <a:ext cx="2930512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2032000</xdr:colOff>
      <xdr:row>1</xdr:row>
      <xdr:rowOff>67733</xdr:rowOff>
    </xdr:from>
    <xdr:to>
      <xdr:col>2</xdr:col>
      <xdr:colOff>339712</xdr:colOff>
      <xdr:row>4</xdr:row>
      <xdr:rowOff>72813</xdr:rowOff>
    </xdr:to>
    <xdr:pic>
      <xdr:nvPicPr>
        <xdr:cNvPr id="2" name="Imagen 2" descr="logo indocafe transp">
          <a:extLst>
            <a:ext uri="{FF2B5EF4-FFF2-40B4-BE49-F238E27FC236}">
              <a16:creationId xmlns:a16="http://schemas.microsoft.com/office/drawing/2014/main" id="{D1EE9921-6CB3-4088-89D7-0DCB2817A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867" y="254000"/>
          <a:ext cx="2930512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541BA-F4BD-416D-8B4D-4992ED2258DE}">
  <sheetPr>
    <pageSetUpPr fitToPage="1"/>
  </sheetPr>
  <dimension ref="B6:N24"/>
  <sheetViews>
    <sheetView tabSelected="1" workbookViewId="0">
      <selection activeCell="A23" sqref="A23"/>
    </sheetView>
  </sheetViews>
  <sheetFormatPr defaultColWidth="11.5546875" defaultRowHeight="14.4" x14ac:dyDescent="0.3"/>
  <cols>
    <col min="2" max="3" width="15.21875" customWidth="1"/>
    <col min="4" max="4" width="16" customWidth="1"/>
    <col min="8" max="8" width="15.21875" customWidth="1"/>
  </cols>
  <sheetData>
    <row r="6" spans="2:14" x14ac:dyDescent="0.3">
      <c r="B6" s="202" t="s">
        <v>96</v>
      </c>
      <c r="C6" s="202"/>
      <c r="D6" s="202"/>
      <c r="E6" s="202"/>
      <c r="F6" s="202"/>
      <c r="G6" s="202"/>
      <c r="H6" s="202"/>
      <c r="I6" s="202"/>
      <c r="J6" s="202"/>
      <c r="K6" s="202"/>
    </row>
    <row r="7" spans="2:14" x14ac:dyDescent="0.3">
      <c r="B7" s="202" t="s">
        <v>97</v>
      </c>
      <c r="C7" s="202"/>
      <c r="D7" s="202"/>
      <c r="E7" s="202"/>
      <c r="F7" s="202"/>
      <c r="G7" s="202"/>
      <c r="H7" s="202"/>
      <c r="I7" s="202"/>
      <c r="J7" s="202"/>
      <c r="K7" s="202"/>
    </row>
    <row r="8" spans="2:14" x14ac:dyDescent="0.3">
      <c r="B8" s="203" t="s">
        <v>84</v>
      </c>
      <c r="C8" s="203"/>
      <c r="D8" s="203"/>
      <c r="E8" s="203"/>
      <c r="F8" s="203"/>
      <c r="G8" s="203"/>
      <c r="H8" s="203"/>
      <c r="I8" s="203"/>
      <c r="J8" s="203"/>
      <c r="K8" s="203"/>
    </row>
    <row r="9" spans="2:14" x14ac:dyDescent="0.3">
      <c r="B9" s="99"/>
      <c r="C9" s="99"/>
      <c r="D9" s="99"/>
      <c r="E9" s="99"/>
      <c r="F9" s="99"/>
      <c r="G9" s="99"/>
      <c r="H9" s="99"/>
      <c r="I9" s="99"/>
      <c r="J9" s="99"/>
      <c r="K9" s="99"/>
    </row>
    <row r="10" spans="2:14" x14ac:dyDescent="0.3">
      <c r="D10" s="204" t="s">
        <v>87</v>
      </c>
      <c r="E10" s="204"/>
      <c r="F10" s="204"/>
      <c r="G10" s="204"/>
      <c r="H10" s="204" t="s">
        <v>87</v>
      </c>
      <c r="I10" s="204"/>
      <c r="J10" s="204"/>
      <c r="K10" s="204"/>
    </row>
    <row r="11" spans="2:14" ht="27.6" x14ac:dyDescent="0.3">
      <c r="B11" s="144" t="s">
        <v>38</v>
      </c>
      <c r="C11" s="145" t="s">
        <v>98</v>
      </c>
      <c r="D11" s="146" t="s">
        <v>99</v>
      </c>
      <c r="E11" s="147" t="s">
        <v>40</v>
      </c>
      <c r="F11" s="148" t="s">
        <v>41</v>
      </c>
      <c r="G11" s="149" t="s">
        <v>59</v>
      </c>
      <c r="H11" s="150" t="s">
        <v>100</v>
      </c>
      <c r="I11" s="147" t="s">
        <v>40</v>
      </c>
      <c r="J11" s="148" t="s">
        <v>41</v>
      </c>
      <c r="K11" s="121" t="s">
        <v>59</v>
      </c>
    </row>
    <row r="12" spans="2:14" ht="15.6" x14ac:dyDescent="0.3">
      <c r="B12" s="151" t="s">
        <v>55</v>
      </c>
      <c r="C12" s="152">
        <v>150835</v>
      </c>
      <c r="D12" s="23">
        <v>233</v>
      </c>
      <c r="E12" s="153">
        <v>17</v>
      </c>
      <c r="F12" s="153">
        <v>0</v>
      </c>
      <c r="G12" s="153">
        <f t="shared" ref="G12:G17" si="0">SUM(E12:F12)</f>
        <v>17</v>
      </c>
      <c r="H12" s="23">
        <v>363</v>
      </c>
      <c r="I12" s="153">
        <v>29</v>
      </c>
      <c r="J12" s="153">
        <v>0</v>
      </c>
      <c r="K12" s="153">
        <f t="shared" ref="K12:K19" si="1">SUM(I12:J12)</f>
        <v>29</v>
      </c>
    </row>
    <row r="13" spans="2:14" ht="15.6" x14ac:dyDescent="0.3">
      <c r="B13" s="154" t="s">
        <v>52</v>
      </c>
      <c r="C13" s="152">
        <v>296725</v>
      </c>
      <c r="D13" s="23">
        <v>798</v>
      </c>
      <c r="E13" s="155">
        <v>73</v>
      </c>
      <c r="F13" s="153">
        <v>4</v>
      </c>
      <c r="G13" s="153">
        <f t="shared" si="0"/>
        <v>77</v>
      </c>
      <c r="H13" s="23">
        <v>373</v>
      </c>
      <c r="I13" s="153">
        <v>34</v>
      </c>
      <c r="J13" s="153">
        <v>3</v>
      </c>
      <c r="K13" s="153">
        <f t="shared" si="1"/>
        <v>37</v>
      </c>
    </row>
    <row r="14" spans="2:14" ht="15.6" x14ac:dyDescent="0.3">
      <c r="B14" s="156" t="s">
        <v>54</v>
      </c>
      <c r="C14" s="152">
        <v>263400</v>
      </c>
      <c r="D14" s="23">
        <v>205</v>
      </c>
      <c r="E14" s="153">
        <v>11</v>
      </c>
      <c r="F14" s="153">
        <v>0</v>
      </c>
      <c r="G14" s="153">
        <f t="shared" si="0"/>
        <v>11</v>
      </c>
      <c r="H14" s="23">
        <v>658</v>
      </c>
      <c r="I14" s="153">
        <v>81</v>
      </c>
      <c r="J14" s="153">
        <v>5</v>
      </c>
      <c r="K14" s="153">
        <f t="shared" si="1"/>
        <v>86</v>
      </c>
      <c r="N14" t="s">
        <v>85</v>
      </c>
    </row>
    <row r="15" spans="2:14" ht="15.6" x14ac:dyDescent="0.3">
      <c r="B15" s="156" t="s">
        <v>53</v>
      </c>
      <c r="C15" s="152">
        <v>21000</v>
      </c>
      <c r="D15" s="23">
        <v>79</v>
      </c>
      <c r="E15" s="155">
        <v>11</v>
      </c>
      <c r="F15" s="153">
        <v>0</v>
      </c>
      <c r="G15" s="153">
        <f t="shared" si="0"/>
        <v>11</v>
      </c>
      <c r="H15" s="23">
        <v>26</v>
      </c>
      <c r="I15" s="153">
        <v>5</v>
      </c>
      <c r="J15" s="153">
        <v>1</v>
      </c>
      <c r="K15" s="153">
        <f t="shared" si="1"/>
        <v>6</v>
      </c>
      <c r="M15" t="s">
        <v>85</v>
      </c>
    </row>
    <row r="16" spans="2:14" ht="15.6" x14ac:dyDescent="0.3">
      <c r="B16" s="151" t="s">
        <v>51</v>
      </c>
      <c r="C16" s="152">
        <v>229540</v>
      </c>
      <c r="D16" s="23">
        <v>46</v>
      </c>
      <c r="E16" s="157">
        <v>2</v>
      </c>
      <c r="F16" s="153">
        <v>0</v>
      </c>
      <c r="G16" s="153">
        <f t="shared" si="0"/>
        <v>2</v>
      </c>
      <c r="H16" s="23">
        <v>883</v>
      </c>
      <c r="I16" s="153">
        <v>62</v>
      </c>
      <c r="J16" s="153">
        <v>12</v>
      </c>
      <c r="K16" s="153">
        <f t="shared" si="1"/>
        <v>74</v>
      </c>
      <c r="M16" t="s">
        <v>85</v>
      </c>
    </row>
    <row r="17" spans="2:13" ht="15.6" x14ac:dyDescent="0.3">
      <c r="B17" s="151" t="s">
        <v>57</v>
      </c>
      <c r="C17" s="152">
        <v>145256</v>
      </c>
      <c r="D17" s="158">
        <v>0</v>
      </c>
      <c r="E17" s="157">
        <v>0</v>
      </c>
      <c r="F17" s="153">
        <v>0</v>
      </c>
      <c r="G17" s="153">
        <f t="shared" si="0"/>
        <v>0</v>
      </c>
      <c r="H17" s="23">
        <v>624</v>
      </c>
      <c r="I17" s="153">
        <v>40</v>
      </c>
      <c r="J17" s="153">
        <v>2</v>
      </c>
      <c r="K17" s="153">
        <f t="shared" si="1"/>
        <v>42</v>
      </c>
    </row>
    <row r="18" spans="2:13" ht="15.6" x14ac:dyDescent="0.3">
      <c r="B18" s="151" t="s">
        <v>58</v>
      </c>
      <c r="C18" s="152">
        <v>643309</v>
      </c>
      <c r="D18" s="23">
        <v>1232</v>
      </c>
      <c r="E18" s="157">
        <v>43</v>
      </c>
      <c r="F18" s="153">
        <v>6</v>
      </c>
      <c r="G18" s="153">
        <f>SUM(E18:F18)</f>
        <v>49</v>
      </c>
      <c r="H18" s="23">
        <v>2159</v>
      </c>
      <c r="I18" s="153">
        <v>216</v>
      </c>
      <c r="J18" s="153">
        <v>45</v>
      </c>
      <c r="K18" s="153">
        <f t="shared" si="1"/>
        <v>261</v>
      </c>
      <c r="M18" t="s">
        <v>85</v>
      </c>
    </row>
    <row r="19" spans="2:13" ht="15.6" x14ac:dyDescent="0.3">
      <c r="B19" s="151" t="s">
        <v>56</v>
      </c>
      <c r="C19" s="152">
        <v>309429</v>
      </c>
      <c r="D19" s="23">
        <v>246</v>
      </c>
      <c r="E19" s="153">
        <v>8</v>
      </c>
      <c r="F19" s="153">
        <v>0</v>
      </c>
      <c r="G19" s="153">
        <f>SUM(E19:F19)</f>
        <v>8</v>
      </c>
      <c r="H19" s="23">
        <v>1091.72</v>
      </c>
      <c r="I19" s="153">
        <v>42</v>
      </c>
      <c r="J19" s="153">
        <v>12</v>
      </c>
      <c r="K19" s="153">
        <f t="shared" si="1"/>
        <v>54</v>
      </c>
    </row>
    <row r="20" spans="2:13" ht="17.399999999999999" x14ac:dyDescent="0.3">
      <c r="B20" s="159" t="s">
        <v>59</v>
      </c>
      <c r="C20" s="160">
        <f>+C12+C13+C14+C15+C16+C17+C18+C19</f>
        <v>2059494</v>
      </c>
      <c r="D20" s="161">
        <f>+D12+D13+D14+D15+D16+D17+D18+D19</f>
        <v>2839</v>
      </c>
      <c r="E20" s="161">
        <f>SUM(E12:E19)</f>
        <v>165</v>
      </c>
      <c r="F20" s="161">
        <f>SUM(F13:F19)</f>
        <v>10</v>
      </c>
      <c r="G20" s="162">
        <f t="shared" ref="G20:K20" si="2">+G12+G13+G14+G15+G16+G17+G18+G19</f>
        <v>175</v>
      </c>
      <c r="H20" s="162">
        <f t="shared" si="2"/>
        <v>6177.72</v>
      </c>
      <c r="I20" s="162">
        <f t="shared" si="2"/>
        <v>509</v>
      </c>
      <c r="J20" s="162">
        <f t="shared" si="2"/>
        <v>80</v>
      </c>
      <c r="K20" s="162">
        <f t="shared" si="2"/>
        <v>589</v>
      </c>
    </row>
    <row r="22" spans="2:13" x14ac:dyDescent="0.3">
      <c r="G22" t="s">
        <v>85</v>
      </c>
      <c r="M22" t="s">
        <v>85</v>
      </c>
    </row>
    <row r="23" spans="2:13" x14ac:dyDescent="0.3">
      <c r="G23" t="s">
        <v>85</v>
      </c>
    </row>
    <row r="24" spans="2:13" x14ac:dyDescent="0.3">
      <c r="F24" t="s">
        <v>85</v>
      </c>
    </row>
  </sheetData>
  <mergeCells count="5">
    <mergeCell ref="B6:K6"/>
    <mergeCell ref="B7:K7"/>
    <mergeCell ref="B8:K8"/>
    <mergeCell ref="D10:G10"/>
    <mergeCell ref="H10:K10"/>
  </mergeCells>
  <printOptions horizontalCentered="1" verticalCentered="1"/>
  <pageMargins left="0" right="0" top="0.74803040244969399" bottom="0.74803040244969399" header="0.31496062992126" footer="0.31496062992126"/>
  <pageSetup scale="79" fitToHeight="0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71BCC-F618-4F7E-820E-884FEA5DDCC1}">
  <sheetPr>
    <pageSetUpPr fitToPage="1"/>
  </sheetPr>
  <dimension ref="B6:P44"/>
  <sheetViews>
    <sheetView zoomScale="98" zoomScaleNormal="98" workbookViewId="0">
      <selection activeCell="B1" sqref="B1"/>
    </sheetView>
  </sheetViews>
  <sheetFormatPr defaultColWidth="11.5546875" defaultRowHeight="14.4" x14ac:dyDescent="0.3"/>
  <cols>
    <col min="2" max="2" width="15" customWidth="1"/>
    <col min="3" max="3" width="16.77734375" customWidth="1"/>
    <col min="5" max="5" width="18.21875" customWidth="1"/>
    <col min="6" max="6" width="5.6640625" customWidth="1"/>
    <col min="7" max="8" width="11.5546875" customWidth="1"/>
    <col min="9" max="9" width="15.33203125" customWidth="1"/>
    <col min="10" max="10" width="11.5546875" customWidth="1"/>
    <col min="11" max="11" width="10.21875" style="99" customWidth="1"/>
    <col min="12" max="12" width="12.6640625" customWidth="1"/>
    <col min="13" max="13" width="27" customWidth="1"/>
  </cols>
  <sheetData>
    <row r="6" spans="2:16" x14ac:dyDescent="0.3">
      <c r="B6" s="210" t="s">
        <v>82</v>
      </c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</row>
    <row r="7" spans="2:16" x14ac:dyDescent="0.3">
      <c r="B7" s="210" t="s">
        <v>83</v>
      </c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</row>
    <row r="8" spans="2:16" x14ac:dyDescent="0.3">
      <c r="B8" s="211" t="s">
        <v>84</v>
      </c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</row>
    <row r="9" spans="2:16" ht="15" thickBot="1" x14ac:dyDescent="0.35">
      <c r="B9" s="102"/>
      <c r="C9" s="102"/>
      <c r="D9" s="102"/>
      <c r="E9" s="102"/>
      <c r="F9" s="102" t="s">
        <v>85</v>
      </c>
      <c r="G9" s="102"/>
      <c r="H9" s="102"/>
      <c r="I9" s="102" t="s">
        <v>85</v>
      </c>
      <c r="J9" s="102"/>
      <c r="K9" s="103"/>
      <c r="L9" s="102"/>
      <c r="M9" s="102"/>
      <c r="O9" t="s">
        <v>85</v>
      </c>
    </row>
    <row r="10" spans="2:16" ht="33" customHeight="1" thickBot="1" x14ac:dyDescent="0.35">
      <c r="B10" s="205" t="s">
        <v>86</v>
      </c>
      <c r="C10" s="206"/>
      <c r="D10" s="206"/>
      <c r="E10" s="207"/>
      <c r="F10" s="205" t="s">
        <v>87</v>
      </c>
      <c r="G10" s="206"/>
      <c r="H10" s="207"/>
      <c r="I10" s="212" t="s">
        <v>88</v>
      </c>
      <c r="J10" s="213"/>
      <c r="K10" s="214" t="s">
        <v>87</v>
      </c>
      <c r="L10" s="215"/>
      <c r="M10" s="216"/>
    </row>
    <row r="11" spans="2:16" ht="26.4" x14ac:dyDescent="0.3">
      <c r="B11" s="104" t="s">
        <v>38</v>
      </c>
      <c r="C11" s="105" t="s">
        <v>89</v>
      </c>
      <c r="D11" s="105" t="s">
        <v>90</v>
      </c>
      <c r="E11" s="105" t="s">
        <v>91</v>
      </c>
      <c r="F11" s="106" t="s">
        <v>40</v>
      </c>
      <c r="G11" s="107" t="s">
        <v>41</v>
      </c>
      <c r="H11" s="105" t="s">
        <v>59</v>
      </c>
      <c r="I11" s="105" t="s">
        <v>92</v>
      </c>
      <c r="J11" s="108" t="s">
        <v>93</v>
      </c>
      <c r="K11" s="106" t="s">
        <v>40</v>
      </c>
      <c r="L11" s="107" t="s">
        <v>41</v>
      </c>
      <c r="M11" s="105" t="s">
        <v>59</v>
      </c>
    </row>
    <row r="12" spans="2:16" x14ac:dyDescent="0.3">
      <c r="B12" s="109" t="s">
        <v>55</v>
      </c>
      <c r="C12" s="110">
        <v>2000</v>
      </c>
      <c r="D12" s="110">
        <v>37</v>
      </c>
      <c r="E12" s="110">
        <v>2000</v>
      </c>
      <c r="F12" s="110">
        <v>34</v>
      </c>
      <c r="G12" s="110">
        <v>3</v>
      </c>
      <c r="H12" s="110">
        <f>SUM(F12:G12)</f>
        <v>37</v>
      </c>
      <c r="I12" s="110">
        <v>0</v>
      </c>
      <c r="J12" s="110">
        <v>0</v>
      </c>
      <c r="K12" s="110">
        <v>0</v>
      </c>
      <c r="L12" s="110">
        <v>0</v>
      </c>
      <c r="M12" s="110">
        <f>SUM(K12:L12)</f>
        <v>0</v>
      </c>
    </row>
    <row r="13" spans="2:16" x14ac:dyDescent="0.3">
      <c r="B13" s="111" t="s">
        <v>52</v>
      </c>
      <c r="C13" s="112">
        <v>254</v>
      </c>
      <c r="D13" s="110">
        <v>10</v>
      </c>
      <c r="E13" s="112">
        <v>1137</v>
      </c>
      <c r="F13" s="110">
        <v>9</v>
      </c>
      <c r="G13" s="110">
        <v>1</v>
      </c>
      <c r="H13" s="110">
        <f t="shared" ref="H13:H19" si="0">SUM(F13:G13)</f>
        <v>10</v>
      </c>
      <c r="I13" s="110">
        <v>0</v>
      </c>
      <c r="J13" s="110">
        <v>0</v>
      </c>
      <c r="K13" s="110">
        <v>0</v>
      </c>
      <c r="L13" s="110">
        <v>0</v>
      </c>
      <c r="M13" s="110">
        <f t="shared" ref="M13:M19" si="1">SUM(K13:L13)</f>
        <v>0</v>
      </c>
    </row>
    <row r="14" spans="2:16" x14ac:dyDescent="0.3">
      <c r="B14" s="113" t="s">
        <v>54</v>
      </c>
      <c r="C14" s="110">
        <v>0</v>
      </c>
      <c r="D14" s="110">
        <v>0</v>
      </c>
      <c r="E14" s="110">
        <v>0</v>
      </c>
      <c r="F14" s="110">
        <v>0</v>
      </c>
      <c r="G14" s="110">
        <v>0</v>
      </c>
      <c r="H14" s="110">
        <f t="shared" si="0"/>
        <v>0</v>
      </c>
      <c r="I14" s="110">
        <v>0</v>
      </c>
      <c r="J14" s="110">
        <v>0</v>
      </c>
      <c r="K14" s="110">
        <v>0</v>
      </c>
      <c r="L14" s="110">
        <v>0</v>
      </c>
      <c r="M14" s="110">
        <f t="shared" si="1"/>
        <v>0</v>
      </c>
    </row>
    <row r="15" spans="2:16" x14ac:dyDescent="0.3">
      <c r="B15" s="113" t="s">
        <v>53</v>
      </c>
      <c r="C15" s="110">
        <v>600</v>
      </c>
      <c r="D15" s="110">
        <v>11</v>
      </c>
      <c r="E15" s="110">
        <v>600</v>
      </c>
      <c r="F15" s="110">
        <v>9</v>
      </c>
      <c r="G15" s="110">
        <v>2</v>
      </c>
      <c r="H15" s="110">
        <f t="shared" si="0"/>
        <v>11</v>
      </c>
      <c r="I15" s="110">
        <v>0</v>
      </c>
      <c r="J15" s="110">
        <v>0</v>
      </c>
      <c r="K15" s="110">
        <v>0</v>
      </c>
      <c r="L15" s="110">
        <v>0</v>
      </c>
      <c r="M15" s="110">
        <f t="shared" si="1"/>
        <v>0</v>
      </c>
      <c r="P15" t="s">
        <v>85</v>
      </c>
    </row>
    <row r="16" spans="2:16" x14ac:dyDescent="0.3">
      <c r="B16" s="109" t="s">
        <v>51</v>
      </c>
      <c r="C16" s="110">
        <v>1536</v>
      </c>
      <c r="D16" s="110">
        <v>40</v>
      </c>
      <c r="E16" s="110">
        <v>1536</v>
      </c>
      <c r="F16" s="110">
        <v>35</v>
      </c>
      <c r="G16" s="110">
        <v>5</v>
      </c>
      <c r="H16" s="110">
        <f t="shared" si="0"/>
        <v>40</v>
      </c>
      <c r="I16" s="110">
        <v>0</v>
      </c>
      <c r="J16" s="110">
        <v>0</v>
      </c>
      <c r="K16" s="110">
        <v>0</v>
      </c>
      <c r="L16" s="110">
        <v>0</v>
      </c>
      <c r="M16" s="110">
        <f t="shared" si="1"/>
        <v>0</v>
      </c>
      <c r="N16" t="s">
        <v>85</v>
      </c>
      <c r="O16" t="s">
        <v>85</v>
      </c>
    </row>
    <row r="17" spans="2:16" x14ac:dyDescent="0.3">
      <c r="B17" s="109" t="s">
        <v>57</v>
      </c>
      <c r="C17" s="110">
        <v>465</v>
      </c>
      <c r="D17" s="110">
        <v>17</v>
      </c>
      <c r="E17" s="110">
        <v>490</v>
      </c>
      <c r="F17" s="110">
        <v>17</v>
      </c>
      <c r="G17" s="110">
        <v>0</v>
      </c>
      <c r="H17" s="110">
        <f t="shared" si="0"/>
        <v>17</v>
      </c>
      <c r="I17" s="110">
        <v>0</v>
      </c>
      <c r="J17" s="110">
        <v>0</v>
      </c>
      <c r="K17" s="110">
        <v>0</v>
      </c>
      <c r="L17" s="110">
        <v>0</v>
      </c>
      <c r="M17" s="110">
        <f t="shared" si="1"/>
        <v>0</v>
      </c>
      <c r="O17" t="s">
        <v>85</v>
      </c>
      <c r="P17" t="s">
        <v>85</v>
      </c>
    </row>
    <row r="18" spans="2:16" x14ac:dyDescent="0.3">
      <c r="B18" s="109" t="s">
        <v>58</v>
      </c>
      <c r="C18" s="110">
        <v>826</v>
      </c>
      <c r="D18" s="110">
        <v>42</v>
      </c>
      <c r="E18" s="110">
        <v>1135</v>
      </c>
      <c r="F18" s="110">
        <v>37</v>
      </c>
      <c r="G18" s="110">
        <v>2</v>
      </c>
      <c r="H18" s="110">
        <f t="shared" si="0"/>
        <v>39</v>
      </c>
      <c r="I18" s="110">
        <v>0</v>
      </c>
      <c r="J18" s="110">
        <v>0</v>
      </c>
      <c r="K18" s="110">
        <v>0</v>
      </c>
      <c r="L18" s="110">
        <v>0</v>
      </c>
      <c r="M18" s="110">
        <f t="shared" si="1"/>
        <v>0</v>
      </c>
      <c r="N18" t="s">
        <v>85</v>
      </c>
      <c r="O18" t="s">
        <v>85</v>
      </c>
    </row>
    <row r="19" spans="2:16" x14ac:dyDescent="0.3">
      <c r="B19" s="109" t="s">
        <v>56</v>
      </c>
      <c r="C19" s="110">
        <v>0</v>
      </c>
      <c r="D19" s="110">
        <v>0</v>
      </c>
      <c r="E19" s="110">
        <v>0</v>
      </c>
      <c r="F19" s="110"/>
      <c r="G19" s="110">
        <v>0</v>
      </c>
      <c r="H19" s="110">
        <f t="shared" si="0"/>
        <v>0</v>
      </c>
      <c r="I19" s="110">
        <v>0</v>
      </c>
      <c r="J19" s="110">
        <v>0</v>
      </c>
      <c r="K19" s="110">
        <v>0</v>
      </c>
      <c r="L19" s="110">
        <v>0</v>
      </c>
      <c r="M19" s="110">
        <f t="shared" si="1"/>
        <v>0</v>
      </c>
    </row>
    <row r="20" spans="2:16" x14ac:dyDescent="0.3">
      <c r="B20" s="114" t="s">
        <v>59</v>
      </c>
      <c r="C20" s="115">
        <f>+C12+C13+C14+C15+C16+C17+C18+C19</f>
        <v>5681</v>
      </c>
      <c r="D20" s="115">
        <f t="shared" ref="D20:H20" si="2">+D12+D13+D14+D15+D16+D17+D18+D19</f>
        <v>157</v>
      </c>
      <c r="E20" s="115">
        <f t="shared" si="2"/>
        <v>6898</v>
      </c>
      <c r="F20" s="115">
        <f t="shared" si="2"/>
        <v>141</v>
      </c>
      <c r="G20" s="115">
        <f t="shared" si="2"/>
        <v>13</v>
      </c>
      <c r="H20" s="115">
        <f t="shared" si="2"/>
        <v>154</v>
      </c>
      <c r="I20" s="115">
        <f>SUM(I12:I19)</f>
        <v>0</v>
      </c>
      <c r="J20" s="115">
        <f t="shared" ref="J20:M20" si="3">+J12+J13+J14+J15+J16+J17+J18+J19</f>
        <v>0</v>
      </c>
      <c r="K20" s="115">
        <f t="shared" si="3"/>
        <v>0</v>
      </c>
      <c r="L20" s="115">
        <f t="shared" si="3"/>
        <v>0</v>
      </c>
      <c r="M20" s="115">
        <f t="shared" si="3"/>
        <v>0</v>
      </c>
      <c r="O20" t="s">
        <v>85</v>
      </c>
    </row>
    <row r="21" spans="2:16" x14ac:dyDescent="0.3">
      <c r="B21" s="102"/>
      <c r="C21" s="102"/>
      <c r="D21" s="102"/>
      <c r="E21" s="102"/>
      <c r="F21" s="102"/>
      <c r="G21" s="102"/>
      <c r="H21" s="102"/>
      <c r="I21" s="102"/>
      <c r="J21" s="102"/>
      <c r="K21" s="103"/>
      <c r="L21" s="102"/>
      <c r="M21" s="102"/>
    </row>
    <row r="22" spans="2:16" ht="15" thickBot="1" x14ac:dyDescent="0.35">
      <c r="B22" s="102"/>
      <c r="C22" s="102"/>
      <c r="D22" s="102"/>
      <c r="E22" s="102"/>
      <c r="F22" s="102"/>
      <c r="G22" s="102"/>
      <c r="H22" s="102"/>
      <c r="I22" s="102"/>
      <c r="J22" s="102"/>
      <c r="K22" s="103"/>
      <c r="L22" s="102"/>
      <c r="M22" s="102"/>
    </row>
    <row r="23" spans="2:16" ht="15" thickBot="1" x14ac:dyDescent="0.35">
      <c r="B23" s="205" t="s">
        <v>94</v>
      </c>
      <c r="C23" s="206"/>
      <c r="D23" s="207"/>
      <c r="E23" s="208" t="s">
        <v>87</v>
      </c>
      <c r="F23" s="209"/>
      <c r="G23" s="209"/>
      <c r="H23" s="102"/>
      <c r="I23" s="205" t="s">
        <v>95</v>
      </c>
      <c r="J23" s="207"/>
      <c r="K23" s="208" t="s">
        <v>87</v>
      </c>
      <c r="L23" s="209"/>
      <c r="M23" s="209"/>
    </row>
    <row r="24" spans="2:16" ht="27" thickBot="1" x14ac:dyDescent="0.35">
      <c r="B24" s="116" t="s">
        <v>38</v>
      </c>
      <c r="C24" s="117" t="s">
        <v>92</v>
      </c>
      <c r="D24" s="118" t="s">
        <v>93</v>
      </c>
      <c r="E24" s="119" t="s">
        <v>40</v>
      </c>
      <c r="F24" s="120" t="s">
        <v>41</v>
      </c>
      <c r="G24" s="121" t="s">
        <v>59</v>
      </c>
      <c r="H24" s="102"/>
      <c r="I24" s="122" t="s">
        <v>92</v>
      </c>
      <c r="J24" s="123" t="s">
        <v>93</v>
      </c>
      <c r="K24" s="124" t="s">
        <v>40</v>
      </c>
      <c r="L24" s="120" t="s">
        <v>41</v>
      </c>
      <c r="M24" s="121" t="s">
        <v>59</v>
      </c>
      <c r="O24" t="s">
        <v>85</v>
      </c>
    </row>
    <row r="25" spans="2:16" x14ac:dyDescent="0.3">
      <c r="B25" s="109" t="s">
        <v>55</v>
      </c>
      <c r="C25" s="125">
        <v>6</v>
      </c>
      <c r="D25" s="100">
        <v>1200</v>
      </c>
      <c r="E25" s="126">
        <v>6</v>
      </c>
      <c r="F25" s="127">
        <v>0</v>
      </c>
      <c r="G25" s="110">
        <f>SUM(E25:F25)</f>
        <v>6</v>
      </c>
      <c r="H25" s="102"/>
      <c r="I25" s="128">
        <v>101</v>
      </c>
      <c r="J25" s="129">
        <v>7004</v>
      </c>
      <c r="K25" s="127">
        <v>96</v>
      </c>
      <c r="L25" s="110">
        <v>4</v>
      </c>
      <c r="M25" s="110">
        <f>SUM(K25:L25)</f>
        <v>100</v>
      </c>
      <c r="O25" s="130"/>
    </row>
    <row r="26" spans="2:16" x14ac:dyDescent="0.3">
      <c r="B26" s="111" t="s">
        <v>52</v>
      </c>
      <c r="C26" s="125">
        <v>0</v>
      </c>
      <c r="D26" s="100">
        <v>0</v>
      </c>
      <c r="E26" s="100">
        <v>0</v>
      </c>
      <c r="F26" s="125">
        <v>0</v>
      </c>
      <c r="G26" s="110">
        <f t="shared" ref="G26:G32" si="4">SUM(E26:F26)</f>
        <v>0</v>
      </c>
      <c r="H26" s="102"/>
      <c r="I26" s="131">
        <v>146</v>
      </c>
      <c r="J26" s="132">
        <v>3514</v>
      </c>
      <c r="K26" s="127">
        <v>141</v>
      </c>
      <c r="L26" s="110">
        <v>5</v>
      </c>
      <c r="M26" s="110">
        <f>SUM(K26:L26)</f>
        <v>146</v>
      </c>
      <c r="O26" s="130" t="s">
        <v>85</v>
      </c>
    </row>
    <row r="27" spans="2:16" x14ac:dyDescent="0.3">
      <c r="B27" s="113" t="s">
        <v>54</v>
      </c>
      <c r="C27" s="125">
        <v>0</v>
      </c>
      <c r="D27" s="100">
        <v>0</v>
      </c>
      <c r="E27" s="100">
        <v>0</v>
      </c>
      <c r="F27" s="125">
        <v>0</v>
      </c>
      <c r="G27" s="110">
        <f t="shared" si="4"/>
        <v>0</v>
      </c>
      <c r="H27" s="102"/>
      <c r="I27" s="131">
        <v>193</v>
      </c>
      <c r="J27" s="132">
        <v>6827</v>
      </c>
      <c r="K27" s="127">
        <v>179</v>
      </c>
      <c r="L27" s="110">
        <v>14</v>
      </c>
      <c r="M27" s="110">
        <f t="shared" ref="M27:M32" si="5">SUM(K27:L27)</f>
        <v>193</v>
      </c>
      <c r="O27" t="s">
        <v>85</v>
      </c>
    </row>
    <row r="28" spans="2:16" x14ac:dyDescent="0.3">
      <c r="B28" s="113" t="s">
        <v>53</v>
      </c>
      <c r="C28" s="125">
        <v>0</v>
      </c>
      <c r="D28" s="100">
        <v>0</v>
      </c>
      <c r="E28" s="100">
        <v>0</v>
      </c>
      <c r="F28" s="125">
        <v>0</v>
      </c>
      <c r="G28" s="110">
        <f t="shared" si="4"/>
        <v>0</v>
      </c>
      <c r="H28" s="102"/>
      <c r="I28" s="131">
        <v>37</v>
      </c>
      <c r="J28" s="133">
        <v>959</v>
      </c>
      <c r="K28" s="127">
        <v>35</v>
      </c>
      <c r="L28" s="110">
        <v>2</v>
      </c>
      <c r="M28" s="110">
        <f t="shared" si="5"/>
        <v>37</v>
      </c>
    </row>
    <row r="29" spans="2:16" x14ac:dyDescent="0.3">
      <c r="B29" s="109" t="s">
        <v>51</v>
      </c>
      <c r="C29" s="125">
        <v>3</v>
      </c>
      <c r="D29" s="100">
        <v>100</v>
      </c>
      <c r="E29" s="100">
        <v>3</v>
      </c>
      <c r="F29" s="134">
        <v>0</v>
      </c>
      <c r="G29" s="110">
        <f t="shared" si="4"/>
        <v>3</v>
      </c>
      <c r="H29" s="102"/>
      <c r="I29" s="131">
        <v>74</v>
      </c>
      <c r="J29" s="132">
        <v>1910</v>
      </c>
      <c r="K29" s="127">
        <v>71</v>
      </c>
      <c r="L29" s="110">
        <v>3</v>
      </c>
      <c r="M29" s="110">
        <f t="shared" si="5"/>
        <v>74</v>
      </c>
      <c r="O29" t="s">
        <v>85</v>
      </c>
    </row>
    <row r="30" spans="2:16" x14ac:dyDescent="0.3">
      <c r="B30" s="109" t="s">
        <v>57</v>
      </c>
      <c r="C30" s="125">
        <v>0</v>
      </c>
      <c r="D30" s="100">
        <v>0</v>
      </c>
      <c r="E30" s="100">
        <v>0</v>
      </c>
      <c r="F30" s="125">
        <v>0</v>
      </c>
      <c r="G30" s="110">
        <f t="shared" si="4"/>
        <v>0</v>
      </c>
      <c r="H30" s="102"/>
      <c r="I30" s="131">
        <v>59</v>
      </c>
      <c r="J30" s="133">
        <v>1298</v>
      </c>
      <c r="K30" s="131">
        <v>58</v>
      </c>
      <c r="L30" s="135">
        <v>1</v>
      </c>
      <c r="M30" s="110">
        <f t="shared" si="5"/>
        <v>59</v>
      </c>
      <c r="O30" t="s">
        <v>85</v>
      </c>
    </row>
    <row r="31" spans="2:16" x14ac:dyDescent="0.3">
      <c r="B31" s="109" t="s">
        <v>58</v>
      </c>
      <c r="C31" s="125">
        <v>0</v>
      </c>
      <c r="D31" s="100">
        <v>0</v>
      </c>
      <c r="E31" s="100">
        <v>0</v>
      </c>
      <c r="F31" s="125">
        <v>0</v>
      </c>
      <c r="G31" s="110">
        <f t="shared" si="4"/>
        <v>0</v>
      </c>
      <c r="H31" s="102"/>
      <c r="I31" s="131">
        <v>70</v>
      </c>
      <c r="J31" s="133">
        <v>3770</v>
      </c>
      <c r="K31" s="127">
        <v>65</v>
      </c>
      <c r="L31" s="110">
        <v>6</v>
      </c>
      <c r="M31" s="110">
        <f t="shared" si="5"/>
        <v>71</v>
      </c>
      <c r="N31" t="s">
        <v>85</v>
      </c>
    </row>
    <row r="32" spans="2:16" x14ac:dyDescent="0.3">
      <c r="B32" s="109" t="s">
        <v>56</v>
      </c>
      <c r="C32" s="125">
        <v>0</v>
      </c>
      <c r="D32" s="100">
        <v>0</v>
      </c>
      <c r="E32" s="100">
        <v>0</v>
      </c>
      <c r="F32" s="125">
        <v>0</v>
      </c>
      <c r="G32" s="110">
        <f t="shared" si="4"/>
        <v>0</v>
      </c>
      <c r="H32" s="102"/>
      <c r="I32" s="131">
        <v>52</v>
      </c>
      <c r="J32" s="132">
        <v>9420</v>
      </c>
      <c r="K32" s="131">
        <v>52</v>
      </c>
      <c r="L32" s="135">
        <v>0</v>
      </c>
      <c r="M32" s="110">
        <f t="shared" si="5"/>
        <v>52</v>
      </c>
    </row>
    <row r="33" spans="2:13" ht="15" thickBot="1" x14ac:dyDescent="0.35">
      <c r="B33" s="114" t="s">
        <v>59</v>
      </c>
      <c r="C33" s="115">
        <f t="shared" ref="C33:G33" si="6">+C25+C26+C27+C28+C29+C30+C31+C32</f>
        <v>9</v>
      </c>
      <c r="D33" s="136">
        <f t="shared" si="6"/>
        <v>1300</v>
      </c>
      <c r="E33" s="137">
        <f t="shared" si="6"/>
        <v>9</v>
      </c>
      <c r="F33" s="136">
        <v>0</v>
      </c>
      <c r="G33" s="115">
        <f t="shared" si="6"/>
        <v>9</v>
      </c>
      <c r="H33" s="102"/>
      <c r="I33" s="138">
        <f>SUM(I25:I32)</f>
        <v>732</v>
      </c>
      <c r="J33" s="139">
        <f>SUM(J25:J32)</f>
        <v>34702</v>
      </c>
      <c r="K33" s="140">
        <f t="shared" ref="K33:M33" si="7">SUM(K25:K32)</f>
        <v>697</v>
      </c>
      <c r="L33" s="115">
        <f t="shared" si="7"/>
        <v>35</v>
      </c>
      <c r="M33" s="115">
        <f t="shared" si="7"/>
        <v>732</v>
      </c>
    </row>
    <row r="34" spans="2:13" x14ac:dyDescent="0.3">
      <c r="B34" s="102"/>
      <c r="C34" s="102"/>
      <c r="D34" s="141"/>
      <c r="E34" s="102"/>
      <c r="F34" s="102"/>
      <c r="G34" s="102"/>
      <c r="H34" s="102"/>
      <c r="I34" s="102"/>
      <c r="J34" s="102"/>
      <c r="K34" s="103"/>
      <c r="L34" s="102"/>
      <c r="M34" s="102"/>
    </row>
    <row r="35" spans="2:13" x14ac:dyDescent="0.3">
      <c r="B35" s="142"/>
      <c r="C35" s="142"/>
      <c r="D35" s="101"/>
      <c r="E35" s="142" t="s">
        <v>85</v>
      </c>
      <c r="F35" s="142"/>
      <c r="G35" s="142"/>
      <c r="H35" s="102" t="s">
        <v>85</v>
      </c>
      <c r="I35" s="102"/>
      <c r="J35" s="102"/>
      <c r="K35" s="103"/>
      <c r="L35" s="102"/>
      <c r="M35" s="102"/>
    </row>
    <row r="36" spans="2:13" ht="15.6" x14ac:dyDescent="0.3">
      <c r="E36" s="143"/>
    </row>
    <row r="37" spans="2:13" ht="15.6" x14ac:dyDescent="0.3">
      <c r="E37" s="143"/>
    </row>
    <row r="38" spans="2:13" ht="15.6" x14ac:dyDescent="0.3">
      <c r="E38" s="143"/>
    </row>
    <row r="39" spans="2:13" ht="15.6" x14ac:dyDescent="0.3">
      <c r="E39" s="143"/>
    </row>
    <row r="40" spans="2:13" ht="15.6" x14ac:dyDescent="0.3">
      <c r="E40" s="143"/>
    </row>
    <row r="41" spans="2:13" ht="15.6" x14ac:dyDescent="0.3">
      <c r="E41" s="143"/>
    </row>
    <row r="42" spans="2:13" ht="15.6" x14ac:dyDescent="0.3">
      <c r="E42" s="143"/>
    </row>
    <row r="43" spans="2:13" ht="15.6" x14ac:dyDescent="0.3">
      <c r="E43" s="143"/>
    </row>
    <row r="44" spans="2:13" ht="15.6" x14ac:dyDescent="0.3">
      <c r="E44" s="143"/>
    </row>
  </sheetData>
  <mergeCells count="11">
    <mergeCell ref="B23:D23"/>
    <mergeCell ref="E23:G23"/>
    <mergeCell ref="I23:J23"/>
    <mergeCell ref="K23:M23"/>
    <mergeCell ref="B6:M6"/>
    <mergeCell ref="B7:M7"/>
    <mergeCell ref="B8:M8"/>
    <mergeCell ref="B10:E10"/>
    <mergeCell ref="F10:H10"/>
    <mergeCell ref="I10:J10"/>
    <mergeCell ref="K10:M10"/>
  </mergeCells>
  <printOptions horizontalCentered="1" verticalCentered="1"/>
  <pageMargins left="0.7" right="0.7" top="0.75" bottom="0.75" header="0.3" footer="0.3"/>
  <pageSetup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82CE5-4CB7-41C1-82E8-09F4DAD5E58E}">
  <sheetPr>
    <pageSetUpPr fitToPage="1"/>
  </sheetPr>
  <dimension ref="A6:L35"/>
  <sheetViews>
    <sheetView workbookViewId="0"/>
  </sheetViews>
  <sheetFormatPr defaultColWidth="11.5546875" defaultRowHeight="14.4" x14ac:dyDescent="0.3"/>
  <cols>
    <col min="3" max="3" width="21.44140625" customWidth="1"/>
    <col min="4" max="4" width="23.88671875" customWidth="1"/>
  </cols>
  <sheetData>
    <row r="6" spans="1:12" ht="21" x14ac:dyDescent="0.3">
      <c r="A6" s="230"/>
      <c r="B6" s="230"/>
      <c r="C6" s="230"/>
      <c r="D6" s="230"/>
      <c r="E6" s="36"/>
      <c r="F6" s="36"/>
      <c r="G6" s="36"/>
      <c r="H6" s="36"/>
      <c r="I6" s="36"/>
      <c r="J6" s="36"/>
      <c r="K6" s="36"/>
      <c r="L6" s="36"/>
    </row>
    <row r="7" spans="1:12" ht="18" x14ac:dyDescent="0.35">
      <c r="A7" s="231" t="s">
        <v>36</v>
      </c>
      <c r="B7" s="231"/>
      <c r="C7" s="231"/>
      <c r="D7" s="231"/>
      <c r="E7" s="37"/>
      <c r="F7" s="37"/>
      <c r="G7" s="37"/>
      <c r="H7" s="37"/>
      <c r="I7" s="37"/>
      <c r="J7" s="37"/>
      <c r="K7" s="37"/>
      <c r="L7" s="37"/>
    </row>
    <row r="8" spans="1:12" ht="16.2" thickBot="1" x14ac:dyDescent="0.35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1:12" ht="18.600000000000001" thickBot="1" x14ac:dyDescent="0.4">
      <c r="A9" s="237" t="s">
        <v>60</v>
      </c>
      <c r="B9" s="238"/>
      <c r="C9" s="238"/>
      <c r="D9" s="239"/>
      <c r="E9" s="37"/>
      <c r="F9" s="37"/>
      <c r="G9" s="37"/>
      <c r="H9" s="37"/>
      <c r="I9" s="37"/>
      <c r="J9" s="37"/>
      <c r="K9" s="37"/>
      <c r="L9" s="37"/>
    </row>
    <row r="10" spans="1:12" ht="31.8" thickBot="1" x14ac:dyDescent="0.35">
      <c r="A10" s="240" t="s">
        <v>61</v>
      </c>
      <c r="B10" s="241"/>
      <c r="C10" s="39" t="s">
        <v>62</v>
      </c>
      <c r="D10" s="39" t="s">
        <v>63</v>
      </c>
      <c r="E10" s="40"/>
      <c r="F10" s="40"/>
      <c r="G10" s="41"/>
      <c r="H10" s="41"/>
      <c r="I10" s="41"/>
      <c r="J10" s="42"/>
      <c r="K10" s="40"/>
      <c r="L10" s="40"/>
    </row>
    <row r="11" spans="1:12" ht="16.2" thickBot="1" x14ac:dyDescent="0.35">
      <c r="A11" s="226" t="s">
        <v>64</v>
      </c>
      <c r="B11" s="227"/>
      <c r="C11" s="43">
        <v>0</v>
      </c>
      <c r="D11" s="44">
        <v>62634</v>
      </c>
      <c r="E11" s="41"/>
      <c r="F11" s="41"/>
      <c r="G11" s="45"/>
      <c r="H11" s="41"/>
      <c r="I11" s="40"/>
      <c r="J11" s="41"/>
      <c r="K11" s="217"/>
      <c r="L11" s="217"/>
    </row>
    <row r="12" spans="1:12" ht="16.2" thickBot="1" x14ac:dyDescent="0.35">
      <c r="A12" s="220" t="s">
        <v>65</v>
      </c>
      <c r="B12" s="221"/>
      <c r="C12" s="43">
        <v>0</v>
      </c>
      <c r="D12" s="47">
        <v>40817.42</v>
      </c>
      <c r="E12" s="41"/>
      <c r="F12" s="41"/>
      <c r="G12" s="45"/>
      <c r="H12" s="41"/>
      <c r="I12" s="40"/>
      <c r="J12" s="41"/>
      <c r="K12" s="46"/>
      <c r="L12" s="46"/>
    </row>
    <row r="13" spans="1:12" ht="16.2" thickBot="1" x14ac:dyDescent="0.35">
      <c r="A13" s="222" t="s">
        <v>66</v>
      </c>
      <c r="B13" s="223"/>
      <c r="C13" s="43">
        <v>0</v>
      </c>
      <c r="D13" s="50">
        <v>6850.19</v>
      </c>
      <c r="E13" s="41"/>
      <c r="F13" s="41"/>
      <c r="G13" s="45"/>
      <c r="H13" s="41"/>
      <c r="I13" s="40"/>
      <c r="J13" s="41"/>
      <c r="K13" s="46"/>
      <c r="L13" s="46"/>
    </row>
    <row r="14" spans="1:12" ht="16.2" thickBot="1" x14ac:dyDescent="0.35">
      <c r="A14" s="48" t="s">
        <v>67</v>
      </c>
      <c r="B14" s="49"/>
      <c r="C14" s="43">
        <v>0</v>
      </c>
      <c r="D14" s="51">
        <v>4493.1499999999996</v>
      </c>
      <c r="E14" s="41"/>
      <c r="F14" s="41"/>
      <c r="H14" s="41"/>
      <c r="I14" s="40"/>
      <c r="J14" s="41"/>
      <c r="K14" s="46"/>
      <c r="L14" s="46"/>
    </row>
    <row r="15" spans="1:12" ht="16.2" thickBot="1" x14ac:dyDescent="0.35">
      <c r="A15" s="222" t="s">
        <v>68</v>
      </c>
      <c r="B15" s="223"/>
      <c r="C15" s="43">
        <v>0</v>
      </c>
      <c r="D15" s="51">
        <v>24195.88</v>
      </c>
      <c r="E15" s="41"/>
      <c r="F15" s="41"/>
      <c r="G15" s="45"/>
      <c r="H15" s="41"/>
      <c r="I15" s="40"/>
      <c r="J15" s="41"/>
      <c r="K15" s="46"/>
      <c r="L15" s="46"/>
    </row>
    <row r="16" spans="1:12" ht="16.2" thickBot="1" x14ac:dyDescent="0.35">
      <c r="A16" s="224" t="s">
        <v>69</v>
      </c>
      <c r="B16" s="225"/>
      <c r="C16" s="52" t="s">
        <v>70</v>
      </c>
      <c r="D16" s="50">
        <v>73127.58</v>
      </c>
      <c r="E16" s="41"/>
      <c r="F16" s="41"/>
      <c r="G16" s="45"/>
      <c r="H16" s="41"/>
      <c r="I16" s="40"/>
      <c r="J16" s="41"/>
      <c r="K16" s="46"/>
      <c r="L16" s="46"/>
    </row>
    <row r="17" spans="1:12" ht="16.2" thickBot="1" x14ac:dyDescent="0.35">
      <c r="A17" s="226" t="s">
        <v>71</v>
      </c>
      <c r="B17" s="227"/>
      <c r="C17" s="43">
        <v>0</v>
      </c>
      <c r="D17" s="47">
        <v>127239.27</v>
      </c>
    </row>
    <row r="18" spans="1:12" ht="16.2" thickBot="1" x14ac:dyDescent="0.35">
      <c r="A18" s="228" t="s">
        <v>72</v>
      </c>
      <c r="B18" s="229"/>
      <c r="C18" s="43">
        <v>0</v>
      </c>
      <c r="D18" s="50">
        <v>20999</v>
      </c>
      <c r="E18" s="41"/>
      <c r="F18" s="41"/>
      <c r="G18" s="45"/>
      <c r="H18" s="41"/>
      <c r="I18" s="40"/>
      <c r="J18" s="41"/>
      <c r="K18" s="46"/>
      <c r="L18" s="46"/>
    </row>
    <row r="19" spans="1:12" ht="16.2" thickBot="1" x14ac:dyDescent="0.35">
      <c r="A19" s="48" t="s">
        <v>73</v>
      </c>
      <c r="B19" s="53"/>
      <c r="C19" s="43">
        <v>0</v>
      </c>
      <c r="D19" s="50">
        <v>35310</v>
      </c>
      <c r="E19" s="41"/>
      <c r="F19" s="41"/>
      <c r="G19" s="45"/>
      <c r="H19" s="41"/>
      <c r="I19" s="40"/>
      <c r="J19" s="41"/>
      <c r="K19" s="46"/>
      <c r="L19" s="46"/>
    </row>
    <row r="20" spans="1:12" ht="16.2" thickBot="1" x14ac:dyDescent="0.35">
      <c r="A20" s="222" t="s">
        <v>74</v>
      </c>
      <c r="B20" s="223"/>
      <c r="C20" s="52" t="s">
        <v>75</v>
      </c>
      <c r="D20" s="54">
        <v>93383.82</v>
      </c>
      <c r="E20" s="41"/>
      <c r="F20" s="41"/>
      <c r="G20" s="45"/>
      <c r="H20" s="41"/>
      <c r="I20" s="40"/>
      <c r="J20" s="41"/>
      <c r="K20" s="46"/>
      <c r="L20" s="46"/>
    </row>
    <row r="21" spans="1:12" ht="16.2" thickBot="1" x14ac:dyDescent="0.35">
      <c r="A21" s="232" t="s">
        <v>76</v>
      </c>
      <c r="B21" s="233"/>
      <c r="C21" s="55">
        <v>368</v>
      </c>
      <c r="D21" s="56">
        <f>SUM(D11:D20)</f>
        <v>489050.31</v>
      </c>
      <c r="E21" s="41"/>
      <c r="F21" s="41"/>
      <c r="G21" s="45"/>
      <c r="H21" s="41"/>
      <c r="I21" s="40"/>
      <c r="J21" s="41"/>
      <c r="K21" s="46"/>
      <c r="L21" s="46"/>
    </row>
    <row r="22" spans="1:12" ht="18" x14ac:dyDescent="0.35">
      <c r="B22" s="21"/>
      <c r="C22" s="57"/>
      <c r="D22" s="58"/>
      <c r="E22" s="58"/>
      <c r="F22" s="59"/>
      <c r="G22" s="60"/>
      <c r="H22" s="61"/>
      <c r="I22" s="61"/>
      <c r="J22" s="61"/>
      <c r="K22" s="37"/>
      <c r="L22" s="37"/>
    </row>
    <row r="23" spans="1:12" ht="15" thickBot="1" x14ac:dyDescent="0.35"/>
    <row r="24" spans="1:12" ht="16.2" thickBot="1" x14ac:dyDescent="0.35">
      <c r="A24" s="234" t="s">
        <v>77</v>
      </c>
      <c r="B24" s="235"/>
      <c r="C24" s="235"/>
      <c r="D24" s="235"/>
      <c r="E24" s="235"/>
      <c r="F24" s="235"/>
      <c r="G24" s="235"/>
      <c r="H24" s="236"/>
    </row>
    <row r="25" spans="1:12" ht="15" thickBot="1" x14ac:dyDescent="0.35">
      <c r="A25" s="62"/>
      <c r="B25" s="63" t="s">
        <v>38</v>
      </c>
      <c r="C25" s="64" t="s">
        <v>78</v>
      </c>
      <c r="D25" s="64" t="s">
        <v>79</v>
      </c>
      <c r="E25" s="65" t="s">
        <v>80</v>
      </c>
      <c r="F25" s="66" t="s">
        <v>40</v>
      </c>
      <c r="G25" s="67" t="s">
        <v>41</v>
      </c>
      <c r="H25" s="68" t="s">
        <v>59</v>
      </c>
    </row>
    <row r="26" spans="1:12" ht="16.2" thickBot="1" x14ac:dyDescent="0.35">
      <c r="A26" s="69">
        <v>1</v>
      </c>
      <c r="B26" s="70" t="s">
        <v>81</v>
      </c>
      <c r="C26" s="71"/>
      <c r="D26" s="71"/>
      <c r="E26" s="71">
        <v>1</v>
      </c>
      <c r="F26" s="72">
        <v>1</v>
      </c>
      <c r="G26" s="73"/>
      <c r="H26" s="74">
        <v>1</v>
      </c>
    </row>
    <row r="27" spans="1:12" ht="16.2" thickBot="1" x14ac:dyDescent="0.35">
      <c r="A27" s="75">
        <v>2</v>
      </c>
      <c r="B27" s="70" t="s">
        <v>52</v>
      </c>
      <c r="C27" s="71"/>
      <c r="D27" s="71"/>
      <c r="E27" s="71"/>
      <c r="F27" s="76"/>
      <c r="G27" s="77"/>
      <c r="H27" s="74"/>
    </row>
    <row r="28" spans="1:12" ht="16.2" thickBot="1" x14ac:dyDescent="0.35">
      <c r="A28" s="75">
        <v>3</v>
      </c>
      <c r="B28" s="70" t="s">
        <v>53</v>
      </c>
      <c r="C28" s="71"/>
      <c r="D28" s="71"/>
      <c r="E28" s="71"/>
      <c r="F28" s="76"/>
      <c r="G28" s="77"/>
      <c r="H28" s="74"/>
    </row>
    <row r="29" spans="1:12" ht="16.2" thickBot="1" x14ac:dyDescent="0.35">
      <c r="A29" s="75">
        <v>4</v>
      </c>
      <c r="B29" s="78" t="s">
        <v>54</v>
      </c>
      <c r="C29" s="71"/>
      <c r="D29" s="71"/>
      <c r="E29" s="71"/>
      <c r="F29" s="79"/>
      <c r="G29" s="77"/>
      <c r="H29" s="74"/>
    </row>
    <row r="30" spans="1:12" ht="16.2" thickBot="1" x14ac:dyDescent="0.35">
      <c r="A30" s="80">
        <v>5</v>
      </c>
      <c r="B30" s="70" t="s">
        <v>55</v>
      </c>
      <c r="C30" s="71"/>
      <c r="D30" s="71"/>
      <c r="E30" s="71"/>
      <c r="F30" s="81"/>
      <c r="G30" s="77"/>
      <c r="H30" s="74"/>
    </row>
    <row r="31" spans="1:12" ht="16.2" thickBot="1" x14ac:dyDescent="0.35">
      <c r="A31" s="82">
        <v>6</v>
      </c>
      <c r="B31" s="83" t="s">
        <v>56</v>
      </c>
      <c r="C31" s="84">
        <v>20</v>
      </c>
      <c r="D31" s="71"/>
      <c r="E31" s="71">
        <v>3</v>
      </c>
      <c r="F31" s="85">
        <v>21</v>
      </c>
      <c r="G31" s="86">
        <v>2</v>
      </c>
      <c r="H31" s="74">
        <v>23</v>
      </c>
    </row>
    <row r="32" spans="1:12" ht="16.2" thickBot="1" x14ac:dyDescent="0.35">
      <c r="A32" s="82">
        <v>7</v>
      </c>
      <c r="B32" s="83" t="s">
        <v>57</v>
      </c>
      <c r="C32" s="71"/>
      <c r="D32" s="71"/>
      <c r="E32" s="71"/>
      <c r="F32" s="87"/>
      <c r="G32" s="87"/>
      <c r="H32" s="74"/>
    </row>
    <row r="33" spans="1:8" ht="16.2" thickBot="1" x14ac:dyDescent="0.35">
      <c r="A33" s="88">
        <v>8</v>
      </c>
      <c r="B33" s="89" t="s">
        <v>58</v>
      </c>
      <c r="C33" s="71">
        <v>6</v>
      </c>
      <c r="D33" s="71"/>
      <c r="E33" s="71"/>
      <c r="F33" s="90">
        <v>6</v>
      </c>
      <c r="G33" s="91"/>
      <c r="H33" s="92"/>
    </row>
    <row r="34" spans="1:8" ht="18" thickBot="1" x14ac:dyDescent="0.35">
      <c r="A34" s="218" t="s">
        <v>59</v>
      </c>
      <c r="B34" s="219"/>
      <c r="C34" s="93">
        <f>SUM(C26:C33)</f>
        <v>26</v>
      </c>
      <c r="D34" s="94">
        <f>SUM(D26:D33)</f>
        <v>0</v>
      </c>
      <c r="E34" s="95">
        <f>SUM(E26:E33)</f>
        <v>4</v>
      </c>
      <c r="F34" s="93">
        <f>SUM(F26:F33)</f>
        <v>28</v>
      </c>
      <c r="G34" s="96">
        <f>SUM(G26:G33)</f>
        <v>2</v>
      </c>
      <c r="H34" s="97">
        <f t="shared" ref="H34" si="0">F34+G34</f>
        <v>30</v>
      </c>
    </row>
    <row r="35" spans="1:8" x14ac:dyDescent="0.3">
      <c r="A35" s="98"/>
      <c r="B35" s="98"/>
      <c r="C35" s="98"/>
    </row>
  </sheetData>
  <mergeCells count="16">
    <mergeCell ref="A6:D6"/>
    <mergeCell ref="A7:D7"/>
    <mergeCell ref="A20:B20"/>
    <mergeCell ref="A21:B21"/>
    <mergeCell ref="A24:H24"/>
    <mergeCell ref="A9:D9"/>
    <mergeCell ref="A10:B10"/>
    <mergeCell ref="A11:B11"/>
    <mergeCell ref="K11:L11"/>
    <mergeCell ref="A34:B34"/>
    <mergeCell ref="A12:B12"/>
    <mergeCell ref="A13:B13"/>
    <mergeCell ref="A15:B15"/>
    <mergeCell ref="A16:B16"/>
    <mergeCell ref="A17:B17"/>
    <mergeCell ref="A18:B18"/>
  </mergeCells>
  <printOptions horizontalCentered="1" verticalCentered="1"/>
  <pageMargins left="0.7" right="0.7" top="0.75" bottom="0.75" header="0.3" footer="0.3"/>
  <pageSetup scale="7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EE3BC-687F-4CCF-85BB-0F0D0E3DB5A0}">
  <sheetPr>
    <pageSetUpPr fitToPage="1"/>
  </sheetPr>
  <dimension ref="A5:AL17"/>
  <sheetViews>
    <sheetView workbookViewId="0">
      <selection activeCell="A6" sqref="A6:AL6"/>
    </sheetView>
  </sheetViews>
  <sheetFormatPr defaultColWidth="11.5546875" defaultRowHeight="14.4" x14ac:dyDescent="0.3"/>
  <cols>
    <col min="1" max="1" width="3.6640625" customWidth="1"/>
    <col min="2" max="2" width="13.77734375" customWidth="1"/>
    <col min="3" max="3" width="8.33203125" customWidth="1"/>
    <col min="4" max="4" width="8" customWidth="1"/>
    <col min="5" max="5" width="6.33203125" customWidth="1"/>
    <col min="6" max="6" width="9.5546875" customWidth="1"/>
    <col min="7" max="7" width="8.33203125" customWidth="1"/>
    <col min="8" max="8" width="6.77734375" customWidth="1"/>
    <col min="9" max="9" width="6" customWidth="1"/>
    <col min="10" max="10" width="9.5546875" customWidth="1"/>
    <col min="11" max="11" width="8.88671875" customWidth="1"/>
    <col min="12" max="12" width="7.88671875" customWidth="1"/>
    <col min="13" max="13" width="6.88671875" customWidth="1"/>
    <col min="14" max="14" width="8.88671875" customWidth="1"/>
    <col min="15" max="15" width="10.109375" customWidth="1"/>
    <col min="16" max="17" width="6.77734375" customWidth="1"/>
    <col min="18" max="18" width="7.33203125" customWidth="1"/>
    <col min="19" max="19" width="10.44140625" customWidth="1"/>
    <col min="20" max="20" width="6.77734375" customWidth="1"/>
    <col min="21" max="21" width="6.109375" customWidth="1"/>
    <col min="22" max="22" width="8.44140625" customWidth="1"/>
    <col min="23" max="23" width="11.6640625" bestFit="1" customWidth="1"/>
    <col min="24" max="24" width="6.21875" customWidth="1"/>
    <col min="25" max="25" width="5.5546875" customWidth="1"/>
    <col min="26" max="26" width="9.5546875" customWidth="1"/>
    <col min="27" max="27" width="6.44140625" customWidth="1"/>
    <col min="28" max="28" width="6.6640625" customWidth="1"/>
    <col min="29" max="29" width="6.109375" customWidth="1"/>
    <col min="30" max="30" width="8.44140625" customWidth="1"/>
    <col min="31" max="31" width="9.88671875" customWidth="1"/>
    <col min="32" max="32" width="6.33203125" customWidth="1"/>
    <col min="33" max="33" width="6.5546875" customWidth="1"/>
    <col min="34" max="34" width="9.5546875" customWidth="1"/>
    <col min="35" max="35" width="10.6640625" customWidth="1"/>
    <col min="36" max="37" width="6.6640625" customWidth="1"/>
    <col min="38" max="38" width="11.6640625" bestFit="1" customWidth="1"/>
  </cols>
  <sheetData>
    <row r="5" spans="1:38" ht="18" x14ac:dyDescent="0.35">
      <c r="A5" s="231" t="s">
        <v>36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1"/>
      <c r="AH5" s="231"/>
      <c r="AI5" s="231"/>
      <c r="AJ5" s="231"/>
      <c r="AK5" s="231"/>
      <c r="AL5" s="231"/>
    </row>
    <row r="6" spans="1:38" ht="18" x14ac:dyDescent="0.35">
      <c r="A6" s="242" t="s">
        <v>37</v>
      </c>
      <c r="B6" s="242"/>
      <c r="C6" s="242"/>
      <c r="D6" s="242"/>
      <c r="E6" s="242"/>
      <c r="F6" s="242"/>
      <c r="G6" s="242"/>
      <c r="H6" s="242"/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2"/>
      <c r="Y6" s="242"/>
      <c r="Z6" s="242"/>
      <c r="AA6" s="242"/>
      <c r="AB6" s="242"/>
      <c r="AC6" s="242"/>
      <c r="AD6" s="242"/>
      <c r="AE6" s="242"/>
      <c r="AF6" s="242"/>
      <c r="AG6" s="242"/>
      <c r="AH6" s="242"/>
      <c r="AI6" s="242"/>
      <c r="AJ6" s="242"/>
      <c r="AK6" s="242"/>
      <c r="AL6" s="242"/>
    </row>
    <row r="7" spans="1:38" ht="18" x14ac:dyDescent="0.3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</row>
    <row r="8" spans="1:38" ht="28.8" x14ac:dyDescent="0.3">
      <c r="A8" s="23"/>
      <c r="B8" s="24" t="s">
        <v>38</v>
      </c>
      <c r="C8" s="2" t="s">
        <v>39</v>
      </c>
      <c r="D8" s="25" t="s">
        <v>40</v>
      </c>
      <c r="E8" s="26" t="s">
        <v>41</v>
      </c>
      <c r="F8" s="27" t="s">
        <v>42</v>
      </c>
      <c r="G8" s="28" t="s">
        <v>43</v>
      </c>
      <c r="H8" s="25" t="s">
        <v>40</v>
      </c>
      <c r="I8" s="26" t="s">
        <v>41</v>
      </c>
      <c r="J8" s="29" t="s">
        <v>42</v>
      </c>
      <c r="K8" s="2" t="s">
        <v>44</v>
      </c>
      <c r="L8" s="25" t="s">
        <v>40</v>
      </c>
      <c r="M8" s="26" t="s">
        <v>41</v>
      </c>
      <c r="N8" s="27" t="s">
        <v>42</v>
      </c>
      <c r="O8" s="2" t="s">
        <v>45</v>
      </c>
      <c r="P8" s="25" t="s">
        <v>40</v>
      </c>
      <c r="Q8" s="26" t="s">
        <v>41</v>
      </c>
      <c r="R8" s="27" t="s">
        <v>42</v>
      </c>
      <c r="S8" s="2" t="s">
        <v>46</v>
      </c>
      <c r="T8" s="25" t="s">
        <v>40</v>
      </c>
      <c r="U8" s="26" t="s">
        <v>41</v>
      </c>
      <c r="V8" s="27" t="s">
        <v>42</v>
      </c>
      <c r="W8" s="2" t="s">
        <v>47</v>
      </c>
      <c r="X8" s="25" t="s">
        <v>40</v>
      </c>
      <c r="Y8" s="26" t="s">
        <v>41</v>
      </c>
      <c r="Z8" s="27" t="s">
        <v>42</v>
      </c>
      <c r="AA8" s="30" t="s">
        <v>48</v>
      </c>
      <c r="AB8" s="25" t="s">
        <v>40</v>
      </c>
      <c r="AC8" s="26" t="s">
        <v>41</v>
      </c>
      <c r="AD8" s="27" t="s">
        <v>42</v>
      </c>
      <c r="AE8" s="2" t="s">
        <v>49</v>
      </c>
      <c r="AF8" s="25" t="s">
        <v>40</v>
      </c>
      <c r="AG8" s="26" t="s">
        <v>41</v>
      </c>
      <c r="AH8" s="27" t="s">
        <v>42</v>
      </c>
      <c r="AI8" s="2" t="s">
        <v>50</v>
      </c>
      <c r="AJ8" s="25" t="s">
        <v>40</v>
      </c>
      <c r="AK8" s="26" t="s">
        <v>41</v>
      </c>
      <c r="AL8" s="27" t="s">
        <v>42</v>
      </c>
    </row>
    <row r="9" spans="1:38" ht="15.6" x14ac:dyDescent="0.3">
      <c r="A9" s="23">
        <v>1</v>
      </c>
      <c r="B9" s="31" t="s">
        <v>51</v>
      </c>
      <c r="C9" s="32">
        <v>126</v>
      </c>
      <c r="D9" s="32">
        <v>108</v>
      </c>
      <c r="E9" s="32">
        <v>18</v>
      </c>
      <c r="F9" s="32">
        <f>+D9+E9</f>
        <v>126</v>
      </c>
      <c r="G9" s="32">
        <v>17</v>
      </c>
      <c r="H9" s="32">
        <v>15</v>
      </c>
      <c r="I9" s="32">
        <v>2</v>
      </c>
      <c r="J9" s="32">
        <f>+H9+I9</f>
        <v>17</v>
      </c>
      <c r="K9" s="32">
        <v>21</v>
      </c>
      <c r="L9" s="32">
        <v>19</v>
      </c>
      <c r="M9" s="32">
        <v>2</v>
      </c>
      <c r="N9" s="32">
        <f>+L9+M9</f>
        <v>21</v>
      </c>
      <c r="O9" s="32">
        <v>20</v>
      </c>
      <c r="P9" s="32">
        <v>17</v>
      </c>
      <c r="Q9" s="32">
        <v>3</v>
      </c>
      <c r="R9" s="32">
        <f>+P9+Q9</f>
        <v>20</v>
      </c>
      <c r="S9" s="32">
        <v>4</v>
      </c>
      <c r="T9" s="32">
        <v>29</v>
      </c>
      <c r="U9" s="32">
        <v>6</v>
      </c>
      <c r="V9" s="32">
        <f>+T9+U9</f>
        <v>35</v>
      </c>
      <c r="W9" s="32">
        <v>2</v>
      </c>
      <c r="X9" s="32">
        <v>5</v>
      </c>
      <c r="Y9" s="32">
        <v>0</v>
      </c>
      <c r="Z9" s="32">
        <f>+X9+Y9</f>
        <v>5</v>
      </c>
      <c r="AA9" s="32">
        <v>1</v>
      </c>
      <c r="AB9" s="32">
        <v>19</v>
      </c>
      <c r="AC9" s="32">
        <v>4</v>
      </c>
      <c r="AD9" s="32">
        <f>+AB9+AC9</f>
        <v>23</v>
      </c>
      <c r="AE9" s="32">
        <v>0</v>
      </c>
      <c r="AF9" s="32">
        <v>0</v>
      </c>
      <c r="AG9" s="32">
        <v>0</v>
      </c>
      <c r="AH9" s="32">
        <v>0</v>
      </c>
      <c r="AI9" s="32">
        <v>3</v>
      </c>
      <c r="AJ9" s="32">
        <v>11</v>
      </c>
      <c r="AK9" s="32">
        <v>3</v>
      </c>
      <c r="AL9" s="32">
        <f>+AJ9+AK9</f>
        <v>14</v>
      </c>
    </row>
    <row r="10" spans="1:38" ht="15.6" x14ac:dyDescent="0.3">
      <c r="A10" s="23">
        <v>2</v>
      </c>
      <c r="B10" s="33" t="s">
        <v>52</v>
      </c>
      <c r="C10" s="32">
        <v>225</v>
      </c>
      <c r="D10" s="32">
        <v>204</v>
      </c>
      <c r="E10" s="32">
        <v>21</v>
      </c>
      <c r="F10" s="32">
        <f t="shared" ref="F10:F16" si="0">+D10+E10</f>
        <v>225</v>
      </c>
      <c r="G10" s="32">
        <v>94</v>
      </c>
      <c r="H10" s="32">
        <v>81</v>
      </c>
      <c r="I10" s="32">
        <v>13</v>
      </c>
      <c r="J10" s="32">
        <f t="shared" ref="J10:J16" si="1">+H10+I10</f>
        <v>94</v>
      </c>
      <c r="K10" s="32">
        <v>175</v>
      </c>
      <c r="L10" s="32">
        <v>159</v>
      </c>
      <c r="M10" s="32">
        <v>16</v>
      </c>
      <c r="N10" s="32">
        <f t="shared" ref="N10:N16" si="2">+L10+M10</f>
        <v>175</v>
      </c>
      <c r="O10" s="32">
        <v>7</v>
      </c>
      <c r="P10" s="32">
        <v>7</v>
      </c>
      <c r="Q10" s="32">
        <v>0</v>
      </c>
      <c r="R10" s="32">
        <f t="shared" ref="R10:R16" si="3">+P10+Q10</f>
        <v>7</v>
      </c>
      <c r="S10" s="32">
        <v>11</v>
      </c>
      <c r="T10" s="32">
        <v>52</v>
      </c>
      <c r="U10" s="32">
        <v>5</v>
      </c>
      <c r="V10" s="32">
        <f t="shared" ref="V10:V16" si="4">+T10+U10</f>
        <v>57</v>
      </c>
      <c r="W10" s="32">
        <v>6</v>
      </c>
      <c r="X10" s="32">
        <v>33</v>
      </c>
      <c r="Y10" s="32">
        <v>3</v>
      </c>
      <c r="Z10" s="32">
        <f t="shared" ref="Z10:Z16" si="5">+X10+Y10</f>
        <v>36</v>
      </c>
      <c r="AA10" s="32">
        <v>0</v>
      </c>
      <c r="AB10" s="32">
        <v>0</v>
      </c>
      <c r="AC10" s="32">
        <v>0</v>
      </c>
      <c r="AD10" s="32">
        <f t="shared" ref="AD10:AD16" si="6">+AB10+AC10</f>
        <v>0</v>
      </c>
      <c r="AE10" s="32">
        <v>0</v>
      </c>
      <c r="AF10" s="32">
        <v>0</v>
      </c>
      <c r="AG10" s="32">
        <v>0</v>
      </c>
      <c r="AH10" s="32">
        <v>0</v>
      </c>
      <c r="AI10" s="32">
        <v>10</v>
      </c>
      <c r="AJ10" s="32">
        <v>71</v>
      </c>
      <c r="AK10" s="32">
        <v>9</v>
      </c>
      <c r="AL10" s="32">
        <f t="shared" ref="AL10:AL16" si="7">+AJ10+AK10</f>
        <v>80</v>
      </c>
    </row>
    <row r="11" spans="1:38" ht="15.6" x14ac:dyDescent="0.3">
      <c r="A11" s="23">
        <v>3</v>
      </c>
      <c r="B11" s="31" t="s">
        <v>53</v>
      </c>
      <c r="C11" s="32">
        <v>93</v>
      </c>
      <c r="D11" s="32">
        <v>71</v>
      </c>
      <c r="E11" s="32">
        <v>4</v>
      </c>
      <c r="F11" s="32">
        <f t="shared" si="0"/>
        <v>75</v>
      </c>
      <c r="G11" s="32">
        <v>13</v>
      </c>
      <c r="H11" s="32">
        <v>13</v>
      </c>
      <c r="I11" s="32">
        <v>0</v>
      </c>
      <c r="J11" s="32">
        <f t="shared" si="1"/>
        <v>13</v>
      </c>
      <c r="K11" s="32">
        <v>0</v>
      </c>
      <c r="L11" s="32">
        <v>0</v>
      </c>
      <c r="M11" s="32">
        <v>0</v>
      </c>
      <c r="N11" s="32">
        <f t="shared" si="2"/>
        <v>0</v>
      </c>
      <c r="O11" s="32">
        <v>3</v>
      </c>
      <c r="P11" s="32">
        <v>2</v>
      </c>
      <c r="Q11" s="32">
        <v>1</v>
      </c>
      <c r="R11" s="32">
        <f t="shared" si="3"/>
        <v>3</v>
      </c>
      <c r="S11" s="32">
        <v>1</v>
      </c>
      <c r="T11" s="32">
        <v>4</v>
      </c>
      <c r="U11" s="32">
        <v>0</v>
      </c>
      <c r="V11" s="32">
        <f t="shared" si="4"/>
        <v>4</v>
      </c>
      <c r="W11" s="32">
        <v>0</v>
      </c>
      <c r="X11" s="32">
        <v>0</v>
      </c>
      <c r="Y11" s="32">
        <v>0</v>
      </c>
      <c r="Z11" s="32">
        <f t="shared" si="5"/>
        <v>0</v>
      </c>
      <c r="AA11" s="32">
        <v>0</v>
      </c>
      <c r="AB11" s="32">
        <v>0</v>
      </c>
      <c r="AC11" s="32">
        <v>0</v>
      </c>
      <c r="AD11" s="32">
        <f t="shared" si="6"/>
        <v>0</v>
      </c>
      <c r="AE11" s="32">
        <v>0</v>
      </c>
      <c r="AF11" s="32">
        <v>0</v>
      </c>
      <c r="AG11" s="32">
        <v>0</v>
      </c>
      <c r="AH11" s="32">
        <v>0</v>
      </c>
      <c r="AI11" s="32">
        <v>0</v>
      </c>
      <c r="AJ11" s="32">
        <v>0</v>
      </c>
      <c r="AK11" s="32">
        <v>0</v>
      </c>
      <c r="AL11" s="32">
        <f t="shared" si="7"/>
        <v>0</v>
      </c>
    </row>
    <row r="12" spans="1:38" ht="15.6" x14ac:dyDescent="0.3">
      <c r="A12" s="23">
        <v>4</v>
      </c>
      <c r="B12" s="31" t="s">
        <v>54</v>
      </c>
      <c r="C12" s="32">
        <v>253</v>
      </c>
      <c r="D12" s="32">
        <v>190</v>
      </c>
      <c r="E12" s="32">
        <v>32</v>
      </c>
      <c r="F12" s="32">
        <f t="shared" si="0"/>
        <v>222</v>
      </c>
      <c r="G12" s="32">
        <v>46</v>
      </c>
      <c r="H12" s="32">
        <v>38</v>
      </c>
      <c r="I12" s="32">
        <v>8</v>
      </c>
      <c r="J12" s="32">
        <f t="shared" si="1"/>
        <v>46</v>
      </c>
      <c r="K12" s="32">
        <v>165</v>
      </c>
      <c r="L12" s="32">
        <v>129</v>
      </c>
      <c r="M12" s="32">
        <v>26</v>
      </c>
      <c r="N12" s="32">
        <f t="shared" si="2"/>
        <v>155</v>
      </c>
      <c r="O12" s="32">
        <v>30</v>
      </c>
      <c r="P12" s="32">
        <v>25</v>
      </c>
      <c r="Q12" s="32">
        <v>3</v>
      </c>
      <c r="R12" s="32">
        <f t="shared" si="3"/>
        <v>28</v>
      </c>
      <c r="S12" s="32">
        <v>5</v>
      </c>
      <c r="T12" s="32">
        <v>35</v>
      </c>
      <c r="U12" s="32">
        <v>13</v>
      </c>
      <c r="V12" s="32">
        <f t="shared" si="4"/>
        <v>48</v>
      </c>
      <c r="W12" s="32">
        <v>0</v>
      </c>
      <c r="X12" s="32">
        <v>0</v>
      </c>
      <c r="Y12" s="32">
        <v>0</v>
      </c>
      <c r="Z12" s="32">
        <f t="shared" si="5"/>
        <v>0</v>
      </c>
      <c r="AA12" s="32">
        <v>0</v>
      </c>
      <c r="AB12" s="32">
        <v>0</v>
      </c>
      <c r="AC12" s="32">
        <v>0</v>
      </c>
      <c r="AD12" s="32">
        <f t="shared" si="6"/>
        <v>0</v>
      </c>
      <c r="AE12" s="32">
        <v>0</v>
      </c>
      <c r="AF12" s="32">
        <v>0</v>
      </c>
      <c r="AG12" s="32">
        <v>0</v>
      </c>
      <c r="AH12" s="32">
        <v>0</v>
      </c>
      <c r="AI12" s="32">
        <v>5</v>
      </c>
      <c r="AJ12" s="32">
        <v>34</v>
      </c>
      <c r="AK12" s="32">
        <v>20</v>
      </c>
      <c r="AL12" s="32">
        <f t="shared" si="7"/>
        <v>54</v>
      </c>
    </row>
    <row r="13" spans="1:38" ht="15.6" x14ac:dyDescent="0.3">
      <c r="A13" s="23">
        <v>5</v>
      </c>
      <c r="B13" s="31" t="s">
        <v>55</v>
      </c>
      <c r="C13" s="32">
        <v>168</v>
      </c>
      <c r="D13" s="32">
        <v>138</v>
      </c>
      <c r="E13" s="32">
        <v>16</v>
      </c>
      <c r="F13" s="32">
        <f t="shared" si="0"/>
        <v>154</v>
      </c>
      <c r="G13" s="32">
        <v>11</v>
      </c>
      <c r="H13" s="32">
        <v>10</v>
      </c>
      <c r="I13" s="32">
        <v>1</v>
      </c>
      <c r="J13" s="32">
        <f t="shared" si="1"/>
        <v>11</v>
      </c>
      <c r="K13" s="32">
        <v>46</v>
      </c>
      <c r="L13" s="32">
        <v>35</v>
      </c>
      <c r="M13" s="32">
        <v>5</v>
      </c>
      <c r="N13" s="32">
        <f t="shared" si="2"/>
        <v>40</v>
      </c>
      <c r="O13" s="32">
        <v>17</v>
      </c>
      <c r="P13" s="32">
        <v>17</v>
      </c>
      <c r="Q13" s="32">
        <v>0</v>
      </c>
      <c r="R13" s="32">
        <f t="shared" si="3"/>
        <v>17</v>
      </c>
      <c r="S13" s="32">
        <v>6</v>
      </c>
      <c r="T13" s="32">
        <v>25</v>
      </c>
      <c r="U13" s="32">
        <v>0</v>
      </c>
      <c r="V13" s="32">
        <f t="shared" si="4"/>
        <v>25</v>
      </c>
      <c r="W13" s="32">
        <v>0</v>
      </c>
      <c r="X13" s="32">
        <v>0</v>
      </c>
      <c r="Y13" s="32">
        <v>0</v>
      </c>
      <c r="Z13" s="32">
        <f t="shared" si="5"/>
        <v>0</v>
      </c>
      <c r="AA13" s="32">
        <v>0</v>
      </c>
      <c r="AB13" s="32">
        <v>0</v>
      </c>
      <c r="AC13" s="32">
        <v>0</v>
      </c>
      <c r="AD13" s="32">
        <f t="shared" si="6"/>
        <v>0</v>
      </c>
      <c r="AE13" s="32">
        <v>0</v>
      </c>
      <c r="AF13" s="32">
        <v>0</v>
      </c>
      <c r="AG13" s="32">
        <v>0</v>
      </c>
      <c r="AH13" s="32">
        <v>0</v>
      </c>
      <c r="AI13" s="32">
        <v>1</v>
      </c>
      <c r="AJ13" s="32">
        <v>14</v>
      </c>
      <c r="AK13" s="32">
        <v>2</v>
      </c>
      <c r="AL13" s="32">
        <f t="shared" si="7"/>
        <v>16</v>
      </c>
    </row>
    <row r="14" spans="1:38" ht="15.6" x14ac:dyDescent="0.3">
      <c r="A14" s="23">
        <v>6</v>
      </c>
      <c r="B14" s="31" t="s">
        <v>56</v>
      </c>
      <c r="C14" s="32">
        <v>362</v>
      </c>
      <c r="D14" s="32">
        <v>308</v>
      </c>
      <c r="E14" s="32">
        <v>54</v>
      </c>
      <c r="F14" s="32">
        <f t="shared" si="0"/>
        <v>362</v>
      </c>
      <c r="G14" s="32">
        <v>225</v>
      </c>
      <c r="H14" s="32">
        <v>33</v>
      </c>
      <c r="I14" s="32">
        <v>9</v>
      </c>
      <c r="J14" s="32">
        <f t="shared" si="1"/>
        <v>42</v>
      </c>
      <c r="K14" s="32">
        <v>143</v>
      </c>
      <c r="L14" s="32">
        <v>110</v>
      </c>
      <c r="M14" s="32">
        <v>33</v>
      </c>
      <c r="N14" s="32">
        <f t="shared" si="2"/>
        <v>143</v>
      </c>
      <c r="O14" s="32">
        <v>58</v>
      </c>
      <c r="P14" s="32">
        <v>53</v>
      </c>
      <c r="Q14" s="32">
        <v>5</v>
      </c>
      <c r="R14" s="32">
        <f t="shared" si="3"/>
        <v>58</v>
      </c>
      <c r="S14" s="32">
        <v>33</v>
      </c>
      <c r="T14" s="32">
        <v>118</v>
      </c>
      <c r="U14" s="32">
        <v>35</v>
      </c>
      <c r="V14" s="32">
        <f t="shared" si="4"/>
        <v>153</v>
      </c>
      <c r="W14" s="32">
        <v>9</v>
      </c>
      <c r="X14" s="32">
        <v>23</v>
      </c>
      <c r="Y14" s="32">
        <v>10</v>
      </c>
      <c r="Z14" s="32">
        <f t="shared" si="5"/>
        <v>33</v>
      </c>
      <c r="AA14" s="32">
        <v>0</v>
      </c>
      <c r="AB14" s="32">
        <v>0</v>
      </c>
      <c r="AC14" s="32">
        <v>0</v>
      </c>
      <c r="AD14" s="32">
        <f t="shared" si="6"/>
        <v>0</v>
      </c>
      <c r="AE14" s="32">
        <v>0</v>
      </c>
      <c r="AF14" s="32">
        <v>0</v>
      </c>
      <c r="AG14" s="32">
        <v>0</v>
      </c>
      <c r="AH14" s="32">
        <v>0</v>
      </c>
      <c r="AI14" s="32">
        <v>1</v>
      </c>
      <c r="AJ14" s="32">
        <v>9</v>
      </c>
      <c r="AK14" s="32">
        <v>1</v>
      </c>
      <c r="AL14" s="32">
        <f t="shared" si="7"/>
        <v>10</v>
      </c>
    </row>
    <row r="15" spans="1:38" ht="15.6" x14ac:dyDescent="0.3">
      <c r="A15" s="23">
        <v>7</v>
      </c>
      <c r="B15" s="31" t="s">
        <v>57</v>
      </c>
      <c r="C15" s="32">
        <v>80</v>
      </c>
      <c r="D15" s="32">
        <v>75</v>
      </c>
      <c r="E15" s="32">
        <v>5</v>
      </c>
      <c r="F15" s="32">
        <f t="shared" si="0"/>
        <v>80</v>
      </c>
      <c r="G15" s="32">
        <v>18</v>
      </c>
      <c r="H15" s="32">
        <v>17</v>
      </c>
      <c r="I15" s="32">
        <v>1</v>
      </c>
      <c r="J15" s="32">
        <f t="shared" si="1"/>
        <v>18</v>
      </c>
      <c r="K15" s="32">
        <v>40</v>
      </c>
      <c r="L15" s="32">
        <v>41</v>
      </c>
      <c r="M15" s="32">
        <v>2</v>
      </c>
      <c r="N15" s="32">
        <f t="shared" si="2"/>
        <v>43</v>
      </c>
      <c r="O15" s="32">
        <v>29</v>
      </c>
      <c r="P15" s="32">
        <v>27</v>
      </c>
      <c r="Q15" s="32">
        <v>2</v>
      </c>
      <c r="R15" s="32">
        <f t="shared" si="3"/>
        <v>29</v>
      </c>
      <c r="S15" s="32">
        <v>4</v>
      </c>
      <c r="T15" s="32">
        <v>11</v>
      </c>
      <c r="U15" s="32">
        <v>2</v>
      </c>
      <c r="V15" s="32">
        <f t="shared" si="4"/>
        <v>13</v>
      </c>
      <c r="W15" s="32">
        <v>4</v>
      </c>
      <c r="X15" s="32">
        <v>11</v>
      </c>
      <c r="Y15" s="32">
        <v>0</v>
      </c>
      <c r="Z15" s="32">
        <f t="shared" si="5"/>
        <v>11</v>
      </c>
      <c r="AA15" s="32">
        <v>0</v>
      </c>
      <c r="AB15" s="32">
        <v>0</v>
      </c>
      <c r="AC15" s="32">
        <v>0</v>
      </c>
      <c r="AD15" s="32">
        <f t="shared" si="6"/>
        <v>0</v>
      </c>
      <c r="AE15" s="32">
        <v>0</v>
      </c>
      <c r="AF15" s="32">
        <v>0</v>
      </c>
      <c r="AG15" s="32">
        <v>0</v>
      </c>
      <c r="AH15" s="32">
        <v>0</v>
      </c>
      <c r="AI15" s="32">
        <v>1</v>
      </c>
      <c r="AJ15" s="32">
        <v>26</v>
      </c>
      <c r="AK15" s="32">
        <v>2</v>
      </c>
      <c r="AL15" s="32">
        <f t="shared" si="7"/>
        <v>28</v>
      </c>
    </row>
    <row r="16" spans="1:38" ht="15.6" x14ac:dyDescent="0.3">
      <c r="A16" s="23">
        <v>8</v>
      </c>
      <c r="B16" s="31" t="s">
        <v>58</v>
      </c>
      <c r="C16" s="32">
        <v>281</v>
      </c>
      <c r="D16" s="32">
        <v>233</v>
      </c>
      <c r="E16" s="32">
        <v>48</v>
      </c>
      <c r="F16" s="32">
        <f t="shared" si="0"/>
        <v>281</v>
      </c>
      <c r="G16" s="32">
        <v>87</v>
      </c>
      <c r="H16" s="32">
        <v>69</v>
      </c>
      <c r="I16" s="32">
        <v>18</v>
      </c>
      <c r="J16" s="32">
        <f t="shared" si="1"/>
        <v>87</v>
      </c>
      <c r="K16" s="32">
        <v>206</v>
      </c>
      <c r="L16" s="32">
        <v>168</v>
      </c>
      <c r="M16" s="32">
        <v>38</v>
      </c>
      <c r="N16" s="32">
        <f t="shared" si="2"/>
        <v>206</v>
      </c>
      <c r="O16" s="32">
        <v>115</v>
      </c>
      <c r="P16" s="32">
        <v>94</v>
      </c>
      <c r="Q16" s="32">
        <v>21</v>
      </c>
      <c r="R16" s="32">
        <f t="shared" si="3"/>
        <v>115</v>
      </c>
      <c r="S16" s="32">
        <v>12</v>
      </c>
      <c r="T16" s="32">
        <v>36</v>
      </c>
      <c r="U16" s="32">
        <v>7</v>
      </c>
      <c r="V16" s="32">
        <f t="shared" si="4"/>
        <v>43</v>
      </c>
      <c r="W16" s="32">
        <v>11</v>
      </c>
      <c r="X16" s="32">
        <v>33</v>
      </c>
      <c r="Y16" s="32">
        <v>11</v>
      </c>
      <c r="Z16" s="32">
        <f t="shared" si="5"/>
        <v>44</v>
      </c>
      <c r="AA16" s="32">
        <v>0</v>
      </c>
      <c r="AB16" s="32">
        <v>0</v>
      </c>
      <c r="AC16" s="32">
        <v>0</v>
      </c>
      <c r="AD16" s="32">
        <f t="shared" si="6"/>
        <v>0</v>
      </c>
      <c r="AE16" s="32">
        <v>0</v>
      </c>
      <c r="AF16" s="32">
        <v>0</v>
      </c>
      <c r="AG16" s="32">
        <v>0</v>
      </c>
      <c r="AH16" s="32">
        <v>0</v>
      </c>
      <c r="AI16" s="32">
        <v>12</v>
      </c>
      <c r="AJ16" s="32">
        <v>156</v>
      </c>
      <c r="AK16" s="32">
        <v>38</v>
      </c>
      <c r="AL16" s="32">
        <f t="shared" si="7"/>
        <v>194</v>
      </c>
    </row>
    <row r="17" spans="1:38" ht="15.6" x14ac:dyDescent="0.3">
      <c r="A17" s="23"/>
      <c r="B17" s="34" t="s">
        <v>59</v>
      </c>
      <c r="C17" s="35">
        <f>SUM(C9:C16)</f>
        <v>1588</v>
      </c>
      <c r="D17" s="35">
        <f t="shared" ref="D17:AL17" si="8">SUM(D9:D16)</f>
        <v>1327</v>
      </c>
      <c r="E17" s="35">
        <f t="shared" si="8"/>
        <v>198</v>
      </c>
      <c r="F17" s="35">
        <f t="shared" si="8"/>
        <v>1525</v>
      </c>
      <c r="G17" s="35">
        <f t="shared" si="8"/>
        <v>511</v>
      </c>
      <c r="H17" s="35">
        <f t="shared" si="8"/>
        <v>276</v>
      </c>
      <c r="I17" s="35">
        <f t="shared" si="8"/>
        <v>52</v>
      </c>
      <c r="J17" s="35">
        <f t="shared" si="8"/>
        <v>328</v>
      </c>
      <c r="K17" s="35">
        <f t="shared" si="8"/>
        <v>796</v>
      </c>
      <c r="L17" s="35">
        <f t="shared" si="8"/>
        <v>661</v>
      </c>
      <c r="M17" s="35">
        <f t="shared" si="8"/>
        <v>122</v>
      </c>
      <c r="N17" s="35">
        <f t="shared" si="8"/>
        <v>783</v>
      </c>
      <c r="O17" s="35">
        <f t="shared" si="8"/>
        <v>279</v>
      </c>
      <c r="P17" s="35">
        <f t="shared" si="8"/>
        <v>242</v>
      </c>
      <c r="Q17" s="35">
        <f t="shared" si="8"/>
        <v>35</v>
      </c>
      <c r="R17" s="35">
        <f t="shared" si="8"/>
        <v>277</v>
      </c>
      <c r="S17" s="35">
        <f t="shared" si="8"/>
        <v>76</v>
      </c>
      <c r="T17" s="35">
        <f t="shared" si="8"/>
        <v>310</v>
      </c>
      <c r="U17" s="35">
        <f t="shared" si="8"/>
        <v>68</v>
      </c>
      <c r="V17" s="35">
        <f t="shared" si="8"/>
        <v>378</v>
      </c>
      <c r="W17" s="35">
        <f t="shared" si="8"/>
        <v>32</v>
      </c>
      <c r="X17" s="35">
        <f t="shared" si="8"/>
        <v>105</v>
      </c>
      <c r="Y17" s="35">
        <f t="shared" si="8"/>
        <v>24</v>
      </c>
      <c r="Z17" s="35">
        <f t="shared" si="8"/>
        <v>129</v>
      </c>
      <c r="AA17" s="35">
        <f t="shared" si="8"/>
        <v>1</v>
      </c>
      <c r="AB17" s="35">
        <f t="shared" si="8"/>
        <v>19</v>
      </c>
      <c r="AC17" s="35">
        <f t="shared" si="8"/>
        <v>4</v>
      </c>
      <c r="AD17" s="35">
        <f t="shared" si="8"/>
        <v>23</v>
      </c>
      <c r="AE17" s="35">
        <f t="shared" si="8"/>
        <v>0</v>
      </c>
      <c r="AF17" s="35">
        <f t="shared" si="8"/>
        <v>0</v>
      </c>
      <c r="AG17" s="35">
        <f t="shared" si="8"/>
        <v>0</v>
      </c>
      <c r="AH17" s="35">
        <f t="shared" si="8"/>
        <v>0</v>
      </c>
      <c r="AI17" s="35">
        <f t="shared" si="8"/>
        <v>33</v>
      </c>
      <c r="AJ17" s="35">
        <f t="shared" si="8"/>
        <v>321</v>
      </c>
      <c r="AK17" s="35">
        <f t="shared" si="8"/>
        <v>75</v>
      </c>
      <c r="AL17" s="35">
        <f t="shared" si="8"/>
        <v>396</v>
      </c>
    </row>
  </sheetData>
  <mergeCells count="2">
    <mergeCell ref="A5:AL5"/>
    <mergeCell ref="A6:AL6"/>
  </mergeCells>
  <printOptions horizontalCentered="1" verticalCentered="1"/>
  <pageMargins left="0.7" right="0.7" top="0.75" bottom="0.75" header="0.3" footer="0.3"/>
  <pageSetup scale="4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DCD93-8FA4-4326-AC8D-1E17C959B2D9}">
  <sheetPr>
    <pageSetUpPr fitToPage="1"/>
  </sheetPr>
  <dimension ref="A8:M17"/>
  <sheetViews>
    <sheetView workbookViewId="0">
      <selection activeCell="E22" sqref="E22"/>
    </sheetView>
  </sheetViews>
  <sheetFormatPr defaultColWidth="11.5546875" defaultRowHeight="15" x14ac:dyDescent="0.25"/>
  <cols>
    <col min="1" max="1" width="16.6640625" style="201" customWidth="1"/>
    <col min="2" max="9" width="11.5546875" style="201"/>
    <col min="10" max="10" width="12.5546875" style="201" customWidth="1"/>
    <col min="11" max="16384" width="11.5546875" style="201"/>
  </cols>
  <sheetData>
    <row r="8" spans="1:13" s="169" customFormat="1" ht="15.6" x14ac:dyDescent="0.3">
      <c r="A8" s="163" t="s">
        <v>38</v>
      </c>
      <c r="B8" s="164" t="s">
        <v>101</v>
      </c>
      <c r="C8" s="165" t="s">
        <v>40</v>
      </c>
      <c r="D8" s="166" t="s">
        <v>41</v>
      </c>
      <c r="E8" s="167" t="s">
        <v>42</v>
      </c>
      <c r="F8" s="164" t="s">
        <v>102</v>
      </c>
      <c r="G8" s="165" t="s">
        <v>40</v>
      </c>
      <c r="H8" s="166" t="s">
        <v>41</v>
      </c>
      <c r="I8" s="167" t="s">
        <v>42</v>
      </c>
      <c r="J8" s="164" t="s">
        <v>103</v>
      </c>
      <c r="K8" s="165" t="s">
        <v>40</v>
      </c>
      <c r="L8" s="166" t="s">
        <v>41</v>
      </c>
      <c r="M8" s="168" t="s">
        <v>42</v>
      </c>
    </row>
    <row r="9" spans="1:13" s="169" customFormat="1" ht="15.6" x14ac:dyDescent="0.3">
      <c r="A9" s="170" t="s">
        <v>51</v>
      </c>
      <c r="B9" s="171">
        <v>0</v>
      </c>
      <c r="C9" s="171">
        <v>0</v>
      </c>
      <c r="D9" s="172">
        <v>0</v>
      </c>
      <c r="E9" s="173">
        <v>0</v>
      </c>
      <c r="F9" s="174">
        <v>5</v>
      </c>
      <c r="G9" s="175">
        <v>55</v>
      </c>
      <c r="H9" s="176">
        <v>10</v>
      </c>
      <c r="I9" s="175">
        <v>65</v>
      </c>
      <c r="J9" s="177">
        <v>1</v>
      </c>
      <c r="K9" s="177">
        <v>9</v>
      </c>
      <c r="L9" s="177">
        <v>0</v>
      </c>
      <c r="M9" s="178">
        <v>9</v>
      </c>
    </row>
    <row r="10" spans="1:13" s="169" customFormat="1" ht="15.6" x14ac:dyDescent="0.3">
      <c r="A10" s="170" t="s">
        <v>52</v>
      </c>
      <c r="B10" s="179">
        <v>0</v>
      </c>
      <c r="C10" s="179">
        <v>0</v>
      </c>
      <c r="D10" s="180">
        <v>0</v>
      </c>
      <c r="E10" s="181">
        <v>0</v>
      </c>
      <c r="F10" s="182">
        <v>5</v>
      </c>
      <c r="G10" s="182">
        <v>45</v>
      </c>
      <c r="H10" s="182">
        <v>6</v>
      </c>
      <c r="I10" s="182">
        <v>51</v>
      </c>
      <c r="J10" s="183">
        <v>5</v>
      </c>
      <c r="K10" s="183">
        <v>48</v>
      </c>
      <c r="L10" s="184">
        <v>9</v>
      </c>
      <c r="M10" s="185">
        <v>57</v>
      </c>
    </row>
    <row r="11" spans="1:13" s="169" customFormat="1" ht="15.6" x14ac:dyDescent="0.3">
      <c r="A11" s="170" t="s">
        <v>53</v>
      </c>
      <c r="B11" s="179">
        <v>0</v>
      </c>
      <c r="C11" s="179">
        <v>0</v>
      </c>
      <c r="D11" s="180">
        <v>0</v>
      </c>
      <c r="E11" s="173">
        <v>0</v>
      </c>
      <c r="F11" s="186"/>
      <c r="G11" s="187"/>
      <c r="H11" s="187"/>
      <c r="I11" s="187"/>
      <c r="J11" s="188"/>
      <c r="K11" s="188"/>
      <c r="L11" s="177"/>
      <c r="M11" s="189"/>
    </row>
    <row r="12" spans="1:13" s="169" customFormat="1" ht="15.6" x14ac:dyDescent="0.3">
      <c r="A12" s="170" t="s">
        <v>54</v>
      </c>
      <c r="B12" s="171">
        <v>0</v>
      </c>
      <c r="C12" s="171">
        <v>0</v>
      </c>
      <c r="D12" s="180">
        <v>0</v>
      </c>
      <c r="E12" s="173">
        <v>0</v>
      </c>
      <c r="F12" s="190">
        <v>1</v>
      </c>
      <c r="G12" s="176">
        <v>9</v>
      </c>
      <c r="H12" s="176">
        <v>1</v>
      </c>
      <c r="I12" s="176">
        <v>10</v>
      </c>
      <c r="J12" s="177">
        <v>2</v>
      </c>
      <c r="K12" s="177">
        <v>23</v>
      </c>
      <c r="L12" s="183">
        <v>7</v>
      </c>
      <c r="M12" s="189">
        <v>32</v>
      </c>
    </row>
    <row r="13" spans="1:13" s="169" customFormat="1" ht="15.6" x14ac:dyDescent="0.3">
      <c r="A13" s="170" t="s">
        <v>55</v>
      </c>
      <c r="B13" s="179"/>
      <c r="C13" s="179"/>
      <c r="D13" s="191"/>
      <c r="E13" s="173"/>
      <c r="F13" s="190"/>
      <c r="G13" s="176"/>
      <c r="H13" s="176"/>
      <c r="I13" s="176"/>
      <c r="J13" s="177"/>
      <c r="K13" s="177"/>
      <c r="L13" s="183"/>
      <c r="M13" s="189"/>
    </row>
    <row r="14" spans="1:13" s="169" customFormat="1" ht="15.6" x14ac:dyDescent="0.3">
      <c r="A14" s="170" t="s">
        <v>56</v>
      </c>
      <c r="B14" s="179"/>
      <c r="C14" s="179"/>
      <c r="D14" s="191"/>
      <c r="E14" s="173"/>
      <c r="F14" s="190"/>
      <c r="G14" s="176"/>
      <c r="H14" s="176"/>
      <c r="I14" s="176"/>
      <c r="J14" s="177"/>
      <c r="K14" s="177"/>
      <c r="L14" s="183"/>
      <c r="M14" s="189"/>
    </row>
    <row r="15" spans="1:13" s="169" customFormat="1" ht="15.6" x14ac:dyDescent="0.3">
      <c r="A15" s="170" t="s">
        <v>57</v>
      </c>
      <c r="B15" s="179"/>
      <c r="C15" s="179"/>
      <c r="D15" s="191"/>
      <c r="E15" s="173"/>
      <c r="F15" s="190"/>
      <c r="G15" s="176"/>
      <c r="H15" s="176"/>
      <c r="I15" s="176"/>
      <c r="J15" s="177"/>
      <c r="K15" s="177"/>
      <c r="L15" s="177"/>
      <c r="M15" s="178"/>
    </row>
    <row r="16" spans="1:13" s="169" customFormat="1" ht="15.6" x14ac:dyDescent="0.3">
      <c r="A16" s="170" t="s">
        <v>58</v>
      </c>
      <c r="B16" s="179">
        <v>0</v>
      </c>
      <c r="C16" s="179">
        <v>0</v>
      </c>
      <c r="D16" s="180">
        <v>0</v>
      </c>
      <c r="E16" s="181">
        <v>0</v>
      </c>
      <c r="F16" s="190">
        <v>4</v>
      </c>
      <c r="G16" s="176">
        <v>46</v>
      </c>
      <c r="H16" s="176">
        <v>21</v>
      </c>
      <c r="I16" s="176">
        <v>67</v>
      </c>
      <c r="J16" s="177">
        <v>12</v>
      </c>
      <c r="K16" s="177">
        <v>72</v>
      </c>
      <c r="L16" s="177">
        <v>28</v>
      </c>
      <c r="M16" s="178">
        <v>100</v>
      </c>
    </row>
    <row r="17" spans="1:13" s="164" customFormat="1" ht="17.399999999999999" x14ac:dyDescent="0.3">
      <c r="A17" s="170" t="s">
        <v>59</v>
      </c>
      <c r="B17" s="192">
        <v>0</v>
      </c>
      <c r="C17" s="192">
        <v>0</v>
      </c>
      <c r="D17" s="193">
        <v>0</v>
      </c>
      <c r="E17" s="194">
        <v>0</v>
      </c>
      <c r="F17" s="195">
        <v>15</v>
      </c>
      <c r="G17" s="196">
        <v>155</v>
      </c>
      <c r="H17" s="196">
        <v>38</v>
      </c>
      <c r="I17" s="197">
        <v>193</v>
      </c>
      <c r="J17" s="198">
        <v>20</v>
      </c>
      <c r="K17" s="198">
        <v>152</v>
      </c>
      <c r="L17" s="199">
        <v>44</v>
      </c>
      <c r="M17" s="200">
        <v>198</v>
      </c>
    </row>
  </sheetData>
  <printOptions horizontalCentered="1" verticalCentered="1"/>
  <pageMargins left="0.7" right="0.7" top="0.75" bottom="0.75" header="0.3" footer="0.3"/>
  <pageSetup paperSize="9" scale="83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6AB32-9B1C-4668-A718-62529C5887F0}">
  <sheetPr>
    <pageSetUpPr fitToPage="1"/>
  </sheetPr>
  <dimension ref="A7:E52"/>
  <sheetViews>
    <sheetView topLeftCell="A59" zoomScale="90" zoomScaleNormal="90" workbookViewId="0">
      <selection activeCell="G6" sqref="G6"/>
    </sheetView>
  </sheetViews>
  <sheetFormatPr defaultColWidth="11.44140625" defaultRowHeight="14.4" x14ac:dyDescent="0.3"/>
  <cols>
    <col min="1" max="1" width="6" customWidth="1"/>
    <col min="2" max="2" width="67.44140625" customWidth="1"/>
    <col min="3" max="3" width="12.33203125" customWidth="1"/>
    <col min="4" max="4" width="14.5546875" customWidth="1"/>
    <col min="5" max="5" width="14.6640625" customWidth="1"/>
    <col min="6" max="6" width="5.5546875" customWidth="1"/>
    <col min="7" max="7" width="13" customWidth="1"/>
    <col min="8" max="8" width="13.33203125" customWidth="1"/>
    <col min="9" max="9" width="14.44140625" customWidth="1"/>
    <col min="10" max="10" width="5.88671875" customWidth="1"/>
    <col min="11" max="11" width="13.88671875" customWidth="1"/>
    <col min="12" max="13" width="14.44140625" customWidth="1"/>
  </cols>
  <sheetData>
    <row r="7" spans="1:5" ht="15.6" x14ac:dyDescent="0.3">
      <c r="A7" s="245" t="s">
        <v>0</v>
      </c>
      <c r="B7" s="245"/>
      <c r="C7" s="245"/>
      <c r="D7" s="245"/>
      <c r="E7" s="245"/>
    </row>
    <row r="8" spans="1:5" x14ac:dyDescent="0.3">
      <c r="A8" s="1"/>
    </row>
    <row r="9" spans="1:5" ht="15.6" x14ac:dyDescent="0.3">
      <c r="A9" s="245" t="s">
        <v>1</v>
      </c>
      <c r="B9" s="245"/>
      <c r="C9" s="245"/>
      <c r="D9" s="245"/>
      <c r="E9" s="245"/>
    </row>
    <row r="11" spans="1:5" ht="24.9" customHeight="1" x14ac:dyDescent="0.3">
      <c r="A11" s="1"/>
      <c r="C11" s="246" t="s">
        <v>2</v>
      </c>
      <c r="D11" s="247"/>
      <c r="E11" s="248"/>
    </row>
    <row r="12" spans="1:5" ht="24.9" customHeight="1" x14ac:dyDescent="0.3">
      <c r="A12" s="2" t="s">
        <v>3</v>
      </c>
      <c r="B12" s="2" t="s">
        <v>4</v>
      </c>
      <c r="C12" s="3" t="s">
        <v>5</v>
      </c>
      <c r="D12" s="3" t="s">
        <v>6</v>
      </c>
      <c r="E12" s="3" t="s">
        <v>7</v>
      </c>
    </row>
    <row r="13" spans="1:5" ht="24.9" customHeight="1" x14ac:dyDescent="0.3">
      <c r="A13" s="4">
        <v>1</v>
      </c>
      <c r="B13" s="5" t="s">
        <v>8</v>
      </c>
      <c r="C13" s="6">
        <v>8</v>
      </c>
      <c r="D13" s="6">
        <v>27</v>
      </c>
      <c r="E13" s="7">
        <f>SUM(C13:D13)</f>
        <v>35</v>
      </c>
    </row>
    <row r="14" spans="1:5" ht="24.9" customHeight="1" x14ac:dyDescent="0.3">
      <c r="A14" s="4">
        <v>2</v>
      </c>
      <c r="B14" s="5" t="s">
        <v>9</v>
      </c>
      <c r="C14" s="6">
        <v>8</v>
      </c>
      <c r="D14" s="6">
        <v>27</v>
      </c>
      <c r="E14" s="7">
        <f t="shared" ref="E14:E22" si="0">SUM(C14:D14)</f>
        <v>35</v>
      </c>
    </row>
    <row r="15" spans="1:5" ht="24.9" customHeight="1" x14ac:dyDescent="0.3">
      <c r="A15" s="4">
        <v>3</v>
      </c>
      <c r="B15" s="5" t="s">
        <v>10</v>
      </c>
      <c r="C15" s="6">
        <v>8</v>
      </c>
      <c r="D15" s="6">
        <v>27</v>
      </c>
      <c r="E15" s="7">
        <f t="shared" si="0"/>
        <v>35</v>
      </c>
    </row>
    <row r="16" spans="1:5" ht="24.9" customHeight="1" x14ac:dyDescent="0.3">
      <c r="A16" s="4">
        <v>4</v>
      </c>
      <c r="B16" s="5" t="s">
        <v>11</v>
      </c>
      <c r="C16" s="6">
        <v>0</v>
      </c>
      <c r="D16" s="6">
        <v>0</v>
      </c>
      <c r="E16" s="7">
        <f t="shared" si="0"/>
        <v>0</v>
      </c>
    </row>
    <row r="17" spans="1:5" ht="24.9" customHeight="1" x14ac:dyDescent="0.3">
      <c r="A17" s="4">
        <v>5</v>
      </c>
      <c r="B17" s="5" t="s">
        <v>12</v>
      </c>
      <c r="C17" s="6">
        <v>15</v>
      </c>
      <c r="D17" s="6">
        <v>40</v>
      </c>
      <c r="E17" s="7">
        <f t="shared" si="0"/>
        <v>55</v>
      </c>
    </row>
    <row r="18" spans="1:5" ht="24.9" customHeight="1" x14ac:dyDescent="0.3">
      <c r="A18" s="4">
        <v>6</v>
      </c>
      <c r="B18" s="5" t="s">
        <v>13</v>
      </c>
      <c r="C18" s="243">
        <v>1</v>
      </c>
      <c r="D18" s="244"/>
      <c r="E18" s="7">
        <f t="shared" si="0"/>
        <v>1</v>
      </c>
    </row>
    <row r="19" spans="1:5" ht="24.9" customHeight="1" x14ac:dyDescent="0.3">
      <c r="A19" s="4">
        <v>7</v>
      </c>
      <c r="B19" s="5" t="s">
        <v>14</v>
      </c>
      <c r="C19" s="8">
        <v>1853.85</v>
      </c>
      <c r="D19" s="9">
        <v>11315.18</v>
      </c>
      <c r="E19" s="9">
        <f t="shared" si="0"/>
        <v>13169.03</v>
      </c>
    </row>
    <row r="20" spans="1:5" ht="24.9" customHeight="1" x14ac:dyDescent="0.3">
      <c r="A20" s="4">
        <v>8</v>
      </c>
      <c r="B20" s="5" t="s">
        <v>15</v>
      </c>
      <c r="C20" s="8">
        <v>554159.82999999996</v>
      </c>
      <c r="D20" s="9">
        <v>2695535.04</v>
      </c>
      <c r="E20" s="10">
        <f t="shared" si="0"/>
        <v>3249694.87</v>
      </c>
    </row>
    <row r="21" spans="1:5" ht="24.9" customHeight="1" x14ac:dyDescent="0.3">
      <c r="A21" s="4">
        <v>9</v>
      </c>
      <c r="B21" s="5" t="s">
        <v>16</v>
      </c>
      <c r="C21" s="243">
        <v>3</v>
      </c>
      <c r="D21" s="244"/>
      <c r="E21" s="7">
        <f t="shared" si="0"/>
        <v>3</v>
      </c>
    </row>
    <row r="22" spans="1:5" ht="24.9" customHeight="1" x14ac:dyDescent="0.3">
      <c r="A22" s="11">
        <v>10</v>
      </c>
      <c r="B22" s="5" t="s">
        <v>17</v>
      </c>
      <c r="C22" s="243">
        <v>1</v>
      </c>
      <c r="D22" s="244"/>
      <c r="E22" s="7">
        <f t="shared" si="0"/>
        <v>1</v>
      </c>
    </row>
    <row r="25" spans="1:5" ht="18" x14ac:dyDescent="0.35">
      <c r="A25" s="12" t="s">
        <v>18</v>
      </c>
      <c r="B25" s="12"/>
      <c r="C25" s="13"/>
    </row>
    <row r="26" spans="1:5" ht="15.6" x14ac:dyDescent="0.3">
      <c r="A26" s="14" t="s">
        <v>19</v>
      </c>
      <c r="B26" s="14"/>
      <c r="C26" s="13"/>
    </row>
    <row r="29" spans="1:5" x14ac:dyDescent="0.3">
      <c r="C29" s="15"/>
    </row>
    <row r="30" spans="1:5" x14ac:dyDescent="0.3">
      <c r="A30" s="2" t="s">
        <v>3</v>
      </c>
      <c r="B30" s="16" t="s">
        <v>4</v>
      </c>
      <c r="C30" s="15" t="s">
        <v>20</v>
      </c>
    </row>
    <row r="31" spans="1:5" x14ac:dyDescent="0.3">
      <c r="A31" s="4">
        <v>1</v>
      </c>
      <c r="B31" s="17" t="s">
        <v>21</v>
      </c>
      <c r="C31" s="6">
        <v>12</v>
      </c>
    </row>
    <row r="32" spans="1:5" x14ac:dyDescent="0.3">
      <c r="A32" s="4">
        <v>2</v>
      </c>
      <c r="B32" s="17" t="s">
        <v>22</v>
      </c>
      <c r="C32" s="6">
        <v>12</v>
      </c>
    </row>
    <row r="33" spans="1:3" x14ac:dyDescent="0.3">
      <c r="A33" s="4">
        <v>3</v>
      </c>
      <c r="B33" s="17" t="s">
        <v>23</v>
      </c>
      <c r="C33" s="6">
        <v>12</v>
      </c>
    </row>
    <row r="34" spans="1:3" x14ac:dyDescent="0.3">
      <c r="A34" s="4">
        <v>4</v>
      </c>
      <c r="B34" s="17" t="s">
        <v>24</v>
      </c>
      <c r="C34" s="6">
        <v>11</v>
      </c>
    </row>
    <row r="35" spans="1:3" x14ac:dyDescent="0.3">
      <c r="A35" s="4">
        <v>5</v>
      </c>
      <c r="B35" s="17" t="s">
        <v>25</v>
      </c>
      <c r="C35" s="6">
        <v>0</v>
      </c>
    </row>
    <row r="36" spans="1:3" x14ac:dyDescent="0.3">
      <c r="A36" s="4">
        <v>6</v>
      </c>
      <c r="B36" s="17" t="s">
        <v>26</v>
      </c>
      <c r="C36" s="6">
        <v>6</v>
      </c>
    </row>
    <row r="37" spans="1:3" ht="28.8" x14ac:dyDescent="0.3">
      <c r="A37" s="4">
        <v>7</v>
      </c>
      <c r="B37" s="17" t="s">
        <v>27</v>
      </c>
      <c r="C37" s="18">
        <v>756</v>
      </c>
    </row>
    <row r="38" spans="1:3" x14ac:dyDescent="0.3">
      <c r="A38" s="4">
        <v>8</v>
      </c>
      <c r="B38" s="17" t="s">
        <v>28</v>
      </c>
      <c r="C38" s="6">
        <v>6</v>
      </c>
    </row>
    <row r="41" spans="1:3" ht="18" x14ac:dyDescent="0.35">
      <c r="A41" s="12" t="s">
        <v>29</v>
      </c>
      <c r="B41" s="12"/>
      <c r="C41" s="12"/>
    </row>
    <row r="42" spans="1:3" ht="15.6" x14ac:dyDescent="0.3">
      <c r="A42" s="14" t="s">
        <v>19</v>
      </c>
      <c r="B42" s="14"/>
      <c r="C42" s="14"/>
    </row>
    <row r="45" spans="1:3" ht="15.6" x14ac:dyDescent="0.3">
      <c r="C45" s="19"/>
    </row>
    <row r="46" spans="1:3" ht="15.6" x14ac:dyDescent="0.3">
      <c r="A46" s="20" t="s">
        <v>3</v>
      </c>
      <c r="B46" s="20" t="s">
        <v>4</v>
      </c>
      <c r="C46" s="2" t="s">
        <v>20</v>
      </c>
    </row>
    <row r="47" spans="1:3" x14ac:dyDescent="0.3">
      <c r="A47" s="4">
        <v>1</v>
      </c>
      <c r="B47" s="5" t="s">
        <v>30</v>
      </c>
      <c r="C47" s="4">
        <v>22</v>
      </c>
    </row>
    <row r="48" spans="1:3" x14ac:dyDescent="0.3">
      <c r="A48" s="4">
        <v>2</v>
      </c>
      <c r="B48" s="5" t="s">
        <v>31</v>
      </c>
      <c r="C48" s="4">
        <v>8</v>
      </c>
    </row>
    <row r="49" spans="1:3" x14ac:dyDescent="0.3">
      <c r="A49" s="4">
        <v>3</v>
      </c>
      <c r="B49" s="5" t="s">
        <v>32</v>
      </c>
      <c r="C49" s="4">
        <v>0</v>
      </c>
    </row>
    <row r="50" spans="1:3" x14ac:dyDescent="0.3">
      <c r="A50" s="4">
        <v>4</v>
      </c>
      <c r="B50" s="5" t="s">
        <v>33</v>
      </c>
      <c r="C50" s="4">
        <v>6</v>
      </c>
    </row>
    <row r="51" spans="1:3" x14ac:dyDescent="0.3">
      <c r="A51" s="4">
        <v>5</v>
      </c>
      <c r="B51" s="5" t="s">
        <v>34</v>
      </c>
      <c r="C51" s="4">
        <v>24</v>
      </c>
    </row>
    <row r="52" spans="1:3" ht="28.8" x14ac:dyDescent="0.3">
      <c r="A52" s="4">
        <v>6</v>
      </c>
      <c r="B52" s="5" t="s">
        <v>35</v>
      </c>
      <c r="C52" s="4">
        <v>17</v>
      </c>
    </row>
  </sheetData>
  <mergeCells count="6">
    <mergeCell ref="C22:D22"/>
    <mergeCell ref="A7:E7"/>
    <mergeCell ref="A9:E9"/>
    <mergeCell ref="C11:E11"/>
    <mergeCell ref="C18:D18"/>
    <mergeCell ref="C21:D21"/>
  </mergeCells>
  <printOptions horizontalCentered="1"/>
  <pageMargins left="0" right="0" top="0.74803149606299213" bottom="0.74803149606299213" header="0.31496062992125984" footer="0.31496062992125984"/>
  <pageSetup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PRODUCCIÓN</vt:lpstr>
      <vt:lpstr>MIP</vt:lpstr>
      <vt:lpstr>POSCOSECHA</vt:lpstr>
      <vt:lpstr>EXTENSIÓN</vt:lpstr>
      <vt:lpstr>CAPACITACION</vt:lpstr>
      <vt:lpstr>MyC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Cruz</dc:creator>
  <cp:lastModifiedBy>Roque Zabala</cp:lastModifiedBy>
  <cp:lastPrinted>2023-07-12T13:51:14Z</cp:lastPrinted>
  <dcterms:created xsi:type="dcterms:W3CDTF">2023-07-11T17:47:08Z</dcterms:created>
  <dcterms:modified xsi:type="dcterms:W3CDTF">2023-07-12T13:51:20Z</dcterms:modified>
</cp:coreProperties>
</file>