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bal\Downloads\"/>
    </mc:Choice>
  </mc:AlternateContent>
  <xr:revisionPtr revIDLastSave="0" documentId="13_ncr:1_{A05C20E7-1E72-4C08-B7DC-F27DC9687595}" xr6:coauthVersionLast="47" xr6:coauthVersionMax="47" xr10:uidLastSave="{00000000-0000-0000-0000-000000000000}"/>
  <bookViews>
    <workbookView xWindow="-108" yWindow="-108" windowWidth="23256" windowHeight="12456" xr2:uid="{0DB13B19-05C8-4253-959A-1B97254A72E1}"/>
  </bookViews>
  <sheets>
    <sheet name="PRODUCCION" sheetId="5" r:id="rId1"/>
    <sheet name="MIP" sheetId="4" r:id="rId2"/>
    <sheet name="POSCOSECHA" sheetId="3" r:id="rId3"/>
    <sheet name="EXTENSIÓN" sheetId="1" r:id="rId4"/>
    <sheet name="CAPACITACION" sheetId="2" r:id="rId5"/>
    <sheet name="ENE-DIC 2023 (DCC)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7" l="1"/>
  <c r="E18" i="7"/>
  <c r="E17" i="7"/>
  <c r="E16" i="7"/>
  <c r="E15" i="7"/>
  <c r="E14" i="7"/>
  <c r="E13" i="7"/>
  <c r="E12" i="7"/>
  <c r="E11" i="7"/>
  <c r="J18" i="5" l="1"/>
  <c r="I18" i="5"/>
  <c r="H18" i="5"/>
  <c r="F18" i="5"/>
  <c r="E18" i="5"/>
  <c r="D18" i="5"/>
  <c r="C18" i="5"/>
  <c r="K17" i="5"/>
  <c r="G17" i="5"/>
  <c r="K16" i="5"/>
  <c r="G16" i="5"/>
  <c r="K15" i="5"/>
  <c r="G15" i="5"/>
  <c r="K14" i="5"/>
  <c r="G14" i="5"/>
  <c r="K13" i="5"/>
  <c r="G13" i="5"/>
  <c r="K12" i="5"/>
  <c r="G12" i="5"/>
  <c r="K11" i="5"/>
  <c r="G11" i="5"/>
  <c r="K10" i="5"/>
  <c r="G10" i="5"/>
  <c r="L30" i="4"/>
  <c r="K30" i="4"/>
  <c r="J30" i="4"/>
  <c r="I30" i="4"/>
  <c r="E30" i="4"/>
  <c r="D30" i="4"/>
  <c r="C30" i="4"/>
  <c r="M29" i="4"/>
  <c r="G29" i="4"/>
  <c r="M28" i="4"/>
  <c r="G28" i="4"/>
  <c r="M27" i="4"/>
  <c r="G27" i="4"/>
  <c r="M26" i="4"/>
  <c r="G26" i="4"/>
  <c r="M25" i="4"/>
  <c r="G25" i="4"/>
  <c r="M24" i="4"/>
  <c r="G24" i="4"/>
  <c r="M23" i="4"/>
  <c r="G23" i="4"/>
  <c r="M22" i="4"/>
  <c r="G22" i="4"/>
  <c r="L17" i="4"/>
  <c r="K17" i="4"/>
  <c r="J17" i="4"/>
  <c r="I17" i="4"/>
  <c r="G17" i="4"/>
  <c r="F17" i="4"/>
  <c r="E17" i="4"/>
  <c r="D17" i="4"/>
  <c r="C17" i="4"/>
  <c r="M16" i="4"/>
  <c r="H16" i="4"/>
  <c r="M15" i="4"/>
  <c r="H15" i="4"/>
  <c r="M14" i="4"/>
  <c r="H14" i="4"/>
  <c r="M13" i="4"/>
  <c r="H13" i="4"/>
  <c r="M12" i="4"/>
  <c r="H12" i="4"/>
  <c r="M11" i="4"/>
  <c r="H11" i="4"/>
  <c r="M10" i="4"/>
  <c r="H10" i="4"/>
  <c r="M9" i="4"/>
  <c r="H9" i="4"/>
  <c r="H17" i="4" s="1"/>
  <c r="G18" i="5" l="1"/>
  <c r="M30" i="4"/>
  <c r="M17" i="4"/>
  <c r="G30" i="4"/>
  <c r="K18" i="5"/>
  <c r="J57" i="3"/>
  <c r="H38" i="3"/>
  <c r="G38" i="3"/>
  <c r="F38" i="3"/>
  <c r="E38" i="3"/>
  <c r="D38" i="3"/>
  <c r="AE24" i="3"/>
  <c r="AD24" i="3"/>
  <c r="AC24" i="3"/>
  <c r="AB24" i="3"/>
  <c r="AA24" i="3"/>
  <c r="Z24" i="3"/>
  <c r="Y24" i="3"/>
  <c r="X24" i="3"/>
  <c r="W24" i="3"/>
  <c r="V24" i="3"/>
  <c r="U24" i="3"/>
  <c r="T24" i="3"/>
  <c r="Q24" i="3"/>
  <c r="P24" i="3"/>
  <c r="O24" i="3"/>
  <c r="N24" i="3"/>
  <c r="M24" i="3"/>
  <c r="L24" i="3"/>
  <c r="I24" i="3"/>
  <c r="H24" i="3"/>
  <c r="F24" i="3"/>
  <c r="E24" i="3"/>
  <c r="D24" i="3"/>
  <c r="AF23" i="3"/>
  <c r="J23" i="3"/>
  <c r="G23" i="3"/>
  <c r="AF22" i="3"/>
  <c r="J22" i="3"/>
  <c r="G22" i="3"/>
  <c r="AF21" i="3"/>
  <c r="J21" i="3"/>
  <c r="G21" i="3"/>
  <c r="AF20" i="3"/>
  <c r="J20" i="3"/>
  <c r="G20" i="3"/>
  <c r="AF19" i="3"/>
  <c r="J19" i="3"/>
  <c r="G19" i="3"/>
  <c r="AF18" i="3"/>
  <c r="J18" i="3"/>
  <c r="G18" i="3"/>
  <c r="AF17" i="3"/>
  <c r="J17" i="3"/>
  <c r="G17" i="3"/>
  <c r="AF16" i="3"/>
  <c r="J16" i="3"/>
  <c r="G16" i="3"/>
  <c r="AF15" i="3"/>
  <c r="J15" i="3"/>
  <c r="G15" i="3"/>
  <c r="S14" i="3"/>
  <c r="S24" i="3" s="1"/>
  <c r="R14" i="3"/>
  <c r="R24" i="3" s="1"/>
  <c r="J14" i="3"/>
  <c r="G14" i="3"/>
  <c r="K22" i="3" l="1"/>
  <c r="K21" i="3"/>
  <c r="I38" i="3"/>
  <c r="K20" i="3"/>
  <c r="AF24" i="3"/>
  <c r="G24" i="3"/>
  <c r="K23" i="3"/>
  <c r="K18" i="3"/>
  <c r="K16" i="3"/>
  <c r="K14" i="3"/>
  <c r="K19" i="3"/>
  <c r="K15" i="3"/>
  <c r="K17" i="3"/>
  <c r="AF14" i="3"/>
  <c r="J24" i="3"/>
  <c r="K24" i="3" l="1"/>
  <c r="L15" i="1"/>
  <c r="K15" i="1"/>
  <c r="J15" i="1"/>
  <c r="I15" i="1"/>
  <c r="H15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<sst xmlns="http://schemas.openxmlformats.org/spreadsheetml/2006/main" count="360" uniqueCount="162">
  <si>
    <t>RESUMEN MES DE ABRIL  2023 DE LAS ACTIVIDADES DE EXTENSIÓN</t>
  </si>
  <si>
    <t>REGIONALES</t>
  </si>
  <si>
    <t>Visitas Ficas</t>
  </si>
  <si>
    <t>Adiestramientos</t>
  </si>
  <si>
    <t>Dem. Métodos</t>
  </si>
  <si>
    <t>Dem. Resultados</t>
  </si>
  <si>
    <t>Giras</t>
  </si>
  <si>
    <t>Días de Campo</t>
  </si>
  <si>
    <t>Reuniones</t>
  </si>
  <si>
    <t>H</t>
  </si>
  <si>
    <t>M</t>
  </si>
  <si>
    <t>Total P.</t>
  </si>
  <si>
    <t>CENTRAL</t>
  </si>
  <si>
    <t>NORCENTRAL</t>
  </si>
  <si>
    <t>NORDESTE</t>
  </si>
  <si>
    <t>NOROESTE</t>
  </si>
  <si>
    <t>NORTE</t>
  </si>
  <si>
    <t>SUR</t>
  </si>
  <si>
    <t>SURESTE</t>
  </si>
  <si>
    <t>SUROESTE</t>
  </si>
  <si>
    <t>TOTALES</t>
  </si>
  <si>
    <t>CURSOS</t>
  </si>
  <si>
    <t>TALLERES</t>
  </si>
  <si>
    <t>CHARLAS</t>
  </si>
  <si>
    <t>DIRECCIÓN TÉCNICA</t>
  </si>
  <si>
    <t>DIVISIÓN COSECHA Y POSTCOSECHA DEL CAFÉ</t>
  </si>
  <si>
    <t>INFORME MENSUAL, MES DE MAYO 2023</t>
  </si>
  <si>
    <t>PRODUCCIÓN NACIONAL ESTIMADA Y REPORTE DE COSECHA  2022-2023</t>
  </si>
  <si>
    <t>No.</t>
  </si>
  <si>
    <t>DIRECCIÓN REGIONAL</t>
  </si>
  <si>
    <t>TOTAL TAS. SEMBRADAS</t>
  </si>
  <si>
    <t xml:space="preserve"> TAREAS EN PRODUCCIÓN</t>
  </si>
  <si>
    <t>PRODUCIÓN ESPERADA  (QQS.)</t>
  </si>
  <si>
    <t>CAFÉ RECOLECTADO,  COSECHA 2022-2023. (QQS.)</t>
  </si>
  <si>
    <r>
      <rPr>
        <b/>
        <sz val="12"/>
        <color theme="1"/>
        <rFont val="Calibri"/>
        <family val="2"/>
        <scheme val="minor"/>
      </rPr>
      <t xml:space="preserve">PV </t>
    </r>
    <r>
      <rPr>
        <b/>
        <sz val="11"/>
        <color theme="1"/>
        <rFont val="Calibri"/>
        <family val="2"/>
        <scheme val="minor"/>
      </rPr>
      <t xml:space="preserve">                   </t>
    </r>
    <r>
      <rPr>
        <b/>
        <sz val="9"/>
        <color theme="1"/>
        <rFont val="Calibri"/>
        <family val="2"/>
        <scheme val="minor"/>
      </rPr>
      <t xml:space="preserve">     </t>
    </r>
    <r>
      <rPr>
        <b/>
        <sz val="10"/>
        <color theme="1"/>
        <rFont val="Calibri"/>
        <family val="2"/>
      </rPr>
      <t>&gt; 10 AÑOS</t>
    </r>
  </si>
  <si>
    <r>
      <t xml:space="preserve">PN                </t>
    </r>
    <r>
      <rPr>
        <b/>
        <sz val="10"/>
        <color theme="1"/>
        <rFont val="Calibri"/>
        <family val="2"/>
      </rPr>
      <t>≤ 10 AÑOS</t>
    </r>
  </si>
  <si>
    <t>TOTAL     TAS.</t>
  </si>
  <si>
    <r>
      <rPr>
        <b/>
        <sz val="12"/>
        <color theme="1"/>
        <rFont val="Calibri"/>
        <family val="2"/>
        <scheme val="minor"/>
      </rPr>
      <t xml:space="preserve">PV </t>
    </r>
    <r>
      <rPr>
        <b/>
        <sz val="11"/>
        <color theme="1"/>
        <rFont val="Calibri"/>
        <family val="2"/>
        <scheme val="minor"/>
      </rPr>
      <t xml:space="preserve">                      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</rPr>
      <t>&gt; 10 AÑOS</t>
    </r>
  </si>
  <si>
    <r>
      <t xml:space="preserve">PN                    </t>
    </r>
    <r>
      <rPr>
        <b/>
        <sz val="10"/>
        <color theme="1"/>
        <rFont val="Calibri"/>
        <family val="2"/>
      </rPr>
      <t>≤ 10 AÑOS</t>
    </r>
  </si>
  <si>
    <t>Total</t>
  </si>
  <si>
    <t>Productividad Esperada qqs./tas.</t>
  </si>
  <si>
    <t>AGTO.</t>
  </si>
  <si>
    <t>SEPT.</t>
  </si>
  <si>
    <t>OCT.</t>
  </si>
  <si>
    <t>NOV.</t>
  </si>
  <si>
    <t>DIC.</t>
  </si>
  <si>
    <t>ENERO</t>
  </si>
  <si>
    <t>FEBRERO</t>
  </si>
  <si>
    <t>MARZO</t>
  </si>
  <si>
    <t>ABRIL</t>
  </si>
  <si>
    <t>MAYO</t>
  </si>
  <si>
    <t>TOTAL QQs.</t>
  </si>
  <si>
    <t>PV</t>
  </si>
  <si>
    <t>PN</t>
  </si>
  <si>
    <t>NORCENTAL</t>
  </si>
  <si>
    <r>
      <t xml:space="preserve">NORDESTE  </t>
    </r>
    <r>
      <rPr>
        <b/>
        <sz val="12"/>
        <color rgb="FFFF0000"/>
        <rFont val="Calibri"/>
        <family val="2"/>
        <scheme val="minor"/>
      </rPr>
      <t>ROBUSTA</t>
    </r>
  </si>
  <si>
    <r>
      <t>SURESTE</t>
    </r>
    <r>
      <rPr>
        <b/>
        <sz val="12"/>
        <color rgb="FFFF0000"/>
        <rFont val="Calibri"/>
        <family val="2"/>
        <scheme val="minor"/>
      </rPr>
      <t xml:space="preserve"> ROBUSTA</t>
    </r>
  </si>
  <si>
    <t>TOTAL</t>
  </si>
  <si>
    <t>CUADRO RESUMEN DE: EQUIPOS, MAQUINARIAS E INFRAESTRUCTURAS,  PARA EL BENEFICCIADO DEL CAFÉ, INTERVENIDAS EN MAYO 2023</t>
  </si>
  <si>
    <t>DESPULPADORA</t>
  </si>
  <si>
    <t>MOLINO</t>
  </si>
  <si>
    <t xml:space="preserve">OTROS </t>
  </si>
  <si>
    <t xml:space="preserve">CENTRAL </t>
  </si>
  <si>
    <t xml:space="preserve">BENEFICIARIOS CON LA ADQUISICIÓN, REPARACIÓN, AJUSTE DE MÁQUINARIAS Y ESTRUCTURAS UTILIZADAS EN PROCESOS POSTCOSECHA DE CAFÉ </t>
  </si>
  <si>
    <t>NO.</t>
  </si>
  <si>
    <t>NOMBRE</t>
  </si>
  <si>
    <t>CÉDULA/RNC/ PASAPORTE</t>
  </si>
  <si>
    <t>DIRECCIÓN</t>
  </si>
  <si>
    <t>MAQUINARIAS/ ESTRUCTURAS</t>
  </si>
  <si>
    <t>CANT.</t>
  </si>
  <si>
    <t>NUEVA</t>
  </si>
  <si>
    <t xml:space="preserve">    REPARACIÓN/ AJUSTE</t>
  </si>
  <si>
    <t>Rosario Encarnación D, oleo</t>
  </si>
  <si>
    <t>108-0005668-0</t>
  </si>
  <si>
    <t>El Mundito,Majagual, Neiba.</t>
  </si>
  <si>
    <t>Despulp. # 4</t>
  </si>
  <si>
    <t>X</t>
  </si>
  <si>
    <t>Juan Montero</t>
  </si>
  <si>
    <t>108-0002878-8</t>
  </si>
  <si>
    <t>Pelayo Florián Florián</t>
  </si>
  <si>
    <t>022-0008423-0</t>
  </si>
  <si>
    <t xml:space="preserve">Los Arroyitos, Majagual, Neiba. </t>
  </si>
  <si>
    <t>Despulp. # 6</t>
  </si>
  <si>
    <t>Manolo Montero</t>
  </si>
  <si>
    <t>022-0008538-5</t>
  </si>
  <si>
    <t>Francisco Cuevas Peña</t>
  </si>
  <si>
    <t>022-0008340-6</t>
  </si>
  <si>
    <t xml:space="preserve">Caña de la Vaca, Majagual, Neiba. </t>
  </si>
  <si>
    <t>Agapito Vargas Reyes</t>
  </si>
  <si>
    <t>022-0008693-8</t>
  </si>
  <si>
    <t xml:space="preserve">El Novillo, Majagual, Neiba. </t>
  </si>
  <si>
    <t>Humberto Florián</t>
  </si>
  <si>
    <t>022-0008391-9</t>
  </si>
  <si>
    <t>Gran Plena, Majagual, Neiba.</t>
  </si>
  <si>
    <t>Santos Novas Vásquez</t>
  </si>
  <si>
    <t>022-0011966-3</t>
  </si>
  <si>
    <t>Bernardo Montero</t>
  </si>
  <si>
    <t>022-0009080-7</t>
  </si>
  <si>
    <t>Majagual, Neiba.</t>
  </si>
  <si>
    <t>Gregorio Vásquez.</t>
  </si>
  <si>
    <t>022-0009347-0</t>
  </si>
  <si>
    <t>Felipe Zarzuela</t>
  </si>
  <si>
    <t>022-0008725-8</t>
  </si>
  <si>
    <t>Isidro Medina</t>
  </si>
  <si>
    <t>022-0008498-2</t>
  </si>
  <si>
    <t>Gregorio Florián</t>
  </si>
  <si>
    <t>108-0003716-9</t>
  </si>
  <si>
    <t>Geraldo Nova Montero</t>
  </si>
  <si>
    <t>022-0021912-5</t>
  </si>
  <si>
    <t>INFORME DIRECCION TECNICA.</t>
  </si>
  <si>
    <t>RESUMEN MANEJO INTERADO DE PLAGAS</t>
  </si>
  <si>
    <t>MAYO, 2023.</t>
  </si>
  <si>
    <t xml:space="preserve"> </t>
  </si>
  <si>
    <t>TRAMPEO DE BROCA</t>
  </si>
  <si>
    <t>BENEFICIARIOS</t>
  </si>
  <si>
    <t>CONTROL QUÍMICO DE BROCA</t>
  </si>
  <si>
    <t>TRAMPAS INSTALADAS</t>
  </si>
  <si>
    <t>FINCAS EN TRAMPEO</t>
  </si>
  <si>
    <t>TAREAS TRAMPEADAS</t>
  </si>
  <si>
    <t>FINCAS INTERVENIDAS</t>
  </si>
  <si>
    <t xml:space="preserve">TAREAS </t>
  </si>
  <si>
    <t>CONTROL QUIMICO DE ROYA</t>
  </si>
  <si>
    <t>CONTROL DE MALEZAS</t>
  </si>
  <si>
    <t>Mayo, 2023.</t>
  </si>
  <si>
    <t>INFORME DIRECCION TECNICA</t>
  </si>
  <si>
    <t xml:space="preserve"> SIEMBRAS DE PLANTAS DE CAFÉ EN FOMENTO Y RENOVACIÓN DE CAFETALES</t>
  </si>
  <si>
    <t>PLANTAS SEMBRADAS</t>
  </si>
  <si>
    <t>TAREAS FOMENTADAS</t>
  </si>
  <si>
    <t>TAREAS RENOVADAS</t>
  </si>
  <si>
    <t>DIVISION DE COMERCIAL Y CERTIFICACIÓN</t>
  </si>
  <si>
    <t>Actividades realizadas durante el año 2023</t>
  </si>
  <si>
    <t>DETALLE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</si>
  <si>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</si>
  <si>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</si>
  <si>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</si>
  <si>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</si>
  <si>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</si>
  <si>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</si>
  <si>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</si>
  <si>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</si>
  <si>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</si>
  <si>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</si>
  <si>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</si>
  <si>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MAYO - 23</t>
  </si>
  <si>
    <t>DIVISION DE VERIFICACION</t>
  </si>
  <si>
    <t>ACTIVIDADES REALIZADAS 2023</t>
  </si>
  <si>
    <t>MAY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</si>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</sst>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0.0"/>
    <numFmt numFmtId="167" formatCode="_-* #,##0.00_-;\-* #,##0.00_-;_-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  <font>
      <b/>
      <sz val="11"/>
      <color theme="4"/>
      <name val="Calibri"/>
      <family val="2"/>
      <scheme val="minor"/>
    </font>
    <font>
      <sz val="11"/>
      <color rgb="FF000000"/>
      <name val="Times New Roman"/>
      <family val="1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6F927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427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/>
    </xf>
    <xf numFmtId="0" fontId="6" fillId="4" borderId="2" xfId="2" applyFont="1" applyFill="1" applyBorder="1" applyAlignment="1">
      <alignment horizontal="center" vertical="center"/>
    </xf>
    <xf numFmtId="0" fontId="6" fillId="5" borderId="2" xfId="2" applyFont="1" applyFill="1" applyBorder="1" applyAlignment="1">
      <alignment horizontal="center" vertical="center"/>
    </xf>
    <xf numFmtId="0" fontId="4" fillId="0" borderId="2" xfId="0" applyFont="1" applyBorder="1"/>
    <xf numFmtId="0" fontId="4" fillId="6" borderId="2" xfId="2" applyFont="1" applyFill="1" applyBorder="1" applyAlignment="1">
      <alignment horizontal="left"/>
    </xf>
    <xf numFmtId="164" fontId="8" fillId="0" borderId="2" xfId="3" applyNumberFormat="1" applyFont="1" applyFill="1" applyBorder="1" applyAlignment="1">
      <alignment horizontal="right"/>
    </xf>
    <xf numFmtId="164" fontId="4" fillId="0" borderId="2" xfId="0" applyNumberFormat="1" applyFont="1" applyBorder="1"/>
    <xf numFmtId="0" fontId="9" fillId="0" borderId="2" xfId="0" applyFont="1" applyBorder="1"/>
    <xf numFmtId="0" fontId="4" fillId="0" borderId="2" xfId="2" applyFont="1" applyBorder="1" applyAlignment="1">
      <alignment horizontal="left"/>
    </xf>
    <xf numFmtId="0" fontId="6" fillId="0" borderId="2" xfId="0" applyFont="1" applyBorder="1"/>
    <xf numFmtId="164" fontId="6" fillId="0" borderId="2" xfId="3" applyNumberFormat="1" applyFont="1" applyBorder="1"/>
    <xf numFmtId="0" fontId="6" fillId="0" borderId="2" xfId="3" applyNumberFormat="1" applyFont="1" applyBorder="1"/>
    <xf numFmtId="164" fontId="0" fillId="0" borderId="0" xfId="0" applyNumberFormat="1"/>
    <xf numFmtId="0" fontId="9" fillId="5" borderId="2" xfId="0" applyFont="1" applyFill="1" applyBorder="1"/>
    <xf numFmtId="0" fontId="9" fillId="0" borderId="0" xfId="0" applyFont="1"/>
    <xf numFmtId="0" fontId="10" fillId="3" borderId="0" xfId="0" applyFont="1" applyFill="1"/>
    <xf numFmtId="0" fontId="10" fillId="7" borderId="0" xfId="0" applyFont="1" applyFill="1"/>
    <xf numFmtId="0" fontId="10" fillId="5" borderId="0" xfId="0" applyFont="1" applyFill="1"/>
    <xf numFmtId="0" fontId="10" fillId="5" borderId="3" xfId="0" applyFont="1" applyFill="1" applyBorder="1"/>
    <xf numFmtId="0" fontId="10" fillId="0" borderId="0" xfId="0" applyFont="1"/>
    <xf numFmtId="0" fontId="10" fillId="8" borderId="2" xfId="1" applyNumberFormat="1" applyFont="1" applyFill="1" applyBorder="1" applyAlignment="1">
      <alignment horizontal="right" wrapText="1"/>
    </xf>
    <xf numFmtId="0" fontId="11" fillId="8" borderId="2" xfId="1" applyNumberFormat="1" applyFont="1" applyFill="1" applyBorder="1" applyAlignment="1">
      <alignment horizontal="right"/>
    </xf>
    <xf numFmtId="0" fontId="11" fillId="8" borderId="4" xfId="0" applyFont="1" applyFill="1" applyBorder="1"/>
    <xf numFmtId="164" fontId="10" fillId="8" borderId="5" xfId="1" applyNumberFormat="1" applyFont="1" applyFill="1" applyBorder="1" applyAlignment="1">
      <alignment vertical="top" wrapText="1"/>
    </xf>
    <xf numFmtId="164" fontId="10" fillId="8" borderId="2" xfId="1" applyNumberFormat="1" applyFont="1" applyFill="1" applyBorder="1" applyAlignment="1">
      <alignment vertical="top" wrapText="1"/>
    </xf>
    <xf numFmtId="1" fontId="10" fillId="8" borderId="2" xfId="1" applyNumberFormat="1" applyFont="1" applyFill="1" applyBorder="1" applyAlignment="1">
      <alignment vertical="top" wrapText="1"/>
    </xf>
    <xf numFmtId="164" fontId="10" fillId="8" borderId="2" xfId="1" applyNumberFormat="1" applyFont="1" applyFill="1" applyBorder="1" applyAlignment="1">
      <alignment vertical="top"/>
    </xf>
    <xf numFmtId="1" fontId="10" fillId="8" borderId="2" xfId="1" applyNumberFormat="1" applyFont="1" applyFill="1" applyBorder="1" applyAlignment="1">
      <alignment horizontal="right"/>
    </xf>
    <xf numFmtId="1" fontId="10" fillId="8" borderId="2" xfId="0" applyNumberFormat="1" applyFont="1" applyFill="1" applyBorder="1" applyAlignment="1">
      <alignment horizontal="right"/>
    </xf>
    <xf numFmtId="1" fontId="10" fillId="8" borderId="2" xfId="1" applyNumberFormat="1" applyFont="1" applyFill="1" applyBorder="1" applyAlignment="1">
      <alignment horizontal="right" wrapText="1"/>
    </xf>
    <xf numFmtId="1" fontId="11" fillId="8" borderId="2" xfId="1" applyNumberFormat="1" applyFont="1" applyFill="1" applyBorder="1" applyAlignment="1">
      <alignment horizontal="right"/>
    </xf>
    <xf numFmtId="1" fontId="11" fillId="8" borderId="4" xfId="0" applyNumberFormat="1" applyFont="1" applyFill="1" applyBorder="1"/>
    <xf numFmtId="165" fontId="10" fillId="0" borderId="2" xfId="0" applyNumberFormat="1" applyFont="1" applyBorder="1" applyAlignment="1">
      <alignment vertical="top"/>
    </xf>
    <xf numFmtId="164" fontId="10" fillId="8" borderId="2" xfId="1" applyNumberFormat="1" applyFont="1" applyFill="1" applyBorder="1" applyAlignment="1">
      <alignment horizontal="right"/>
    </xf>
    <xf numFmtId="164" fontId="10" fillId="0" borderId="2" xfId="1" applyNumberFormat="1" applyFont="1" applyBorder="1" applyAlignment="1">
      <alignment horizontal="right"/>
    </xf>
    <xf numFmtId="164" fontId="10" fillId="8" borderId="2" xfId="0" applyNumberFormat="1" applyFont="1" applyFill="1" applyBorder="1" applyAlignment="1">
      <alignment horizontal="right"/>
    </xf>
    <xf numFmtId="0" fontId="10" fillId="8" borderId="5" xfId="1" applyNumberFormat="1" applyFont="1" applyFill="1" applyBorder="1" applyAlignment="1">
      <alignment vertical="top" wrapText="1"/>
    </xf>
    <xf numFmtId="0" fontId="10" fillId="8" borderId="2" xfId="1" applyNumberFormat="1" applyFont="1" applyFill="1" applyBorder="1" applyAlignment="1">
      <alignment vertical="top" wrapText="1"/>
    </xf>
    <xf numFmtId="0" fontId="10" fillId="8" borderId="2" xfId="1" applyNumberFormat="1" applyFont="1" applyFill="1" applyBorder="1" applyAlignment="1">
      <alignment vertical="top"/>
    </xf>
    <xf numFmtId="0" fontId="10" fillId="8" borderId="2" xfId="1" applyNumberFormat="1" applyFont="1" applyFill="1" applyBorder="1" applyAlignment="1">
      <alignment horizontal="right"/>
    </xf>
    <xf numFmtId="0" fontId="10" fillId="8" borderId="2" xfId="0" applyFont="1" applyFill="1" applyBorder="1" applyAlignment="1">
      <alignment horizontal="right"/>
    </xf>
    <xf numFmtId="1" fontId="10" fillId="8" borderId="5" xfId="1" applyNumberFormat="1" applyFont="1" applyFill="1" applyBorder="1" applyAlignment="1">
      <alignment vertical="top" wrapText="1"/>
    </xf>
    <xf numFmtId="1" fontId="10" fillId="8" borderId="2" xfId="1" applyNumberFormat="1" applyFont="1" applyFill="1" applyBorder="1" applyAlignment="1">
      <alignment vertical="top"/>
    </xf>
    <xf numFmtId="164" fontId="12" fillId="8" borderId="2" xfId="1" applyNumberFormat="1" applyFont="1" applyFill="1" applyBorder="1" applyAlignment="1">
      <alignment horizontal="right"/>
    </xf>
    <xf numFmtId="0" fontId="12" fillId="8" borderId="4" xfId="0" applyFont="1" applyFill="1" applyBorder="1"/>
    <xf numFmtId="1" fontId="12" fillId="8" borderId="2" xfId="1" applyNumberFormat="1" applyFont="1" applyFill="1" applyBorder="1" applyAlignment="1">
      <alignment horizontal="right"/>
    </xf>
    <xf numFmtId="1" fontId="12" fillId="8" borderId="4" xfId="0" applyNumberFormat="1" applyFont="1" applyFill="1" applyBorder="1"/>
    <xf numFmtId="1" fontId="13" fillId="9" borderId="2" xfId="1" applyNumberFormat="1" applyFont="1" applyFill="1" applyBorder="1" applyAlignment="1">
      <alignment horizontal="right" wrapText="1"/>
    </xf>
    <xf numFmtId="1" fontId="13" fillId="9" borderId="2" xfId="1" applyNumberFormat="1" applyFont="1" applyFill="1" applyBorder="1" applyAlignment="1">
      <alignment horizontal="right"/>
    </xf>
    <xf numFmtId="1" fontId="13" fillId="9" borderId="4" xfId="0" applyNumberFormat="1" applyFont="1" applyFill="1" applyBorder="1"/>
    <xf numFmtId="164" fontId="9" fillId="9" borderId="5" xfId="1" applyNumberFormat="1" applyFont="1" applyFill="1" applyBorder="1" applyAlignment="1">
      <alignment wrapText="1"/>
    </xf>
    <xf numFmtId="164" fontId="9" fillId="9" borderId="2" xfId="1" applyNumberFormat="1" applyFont="1" applyFill="1" applyBorder="1" applyAlignment="1">
      <alignment wrapText="1"/>
    </xf>
    <xf numFmtId="164" fontId="9" fillId="9" borderId="2" xfId="1" applyNumberFormat="1" applyFont="1" applyFill="1" applyBorder="1" applyAlignment="1"/>
    <xf numFmtId="164" fontId="13" fillId="9" borderId="2" xfId="1" applyNumberFormat="1" applyFont="1" applyFill="1" applyBorder="1" applyAlignment="1">
      <alignment horizontal="right" wrapText="1"/>
    </xf>
    <xf numFmtId="164" fontId="13" fillId="9" borderId="2" xfId="1" applyNumberFormat="1" applyFont="1" applyFill="1" applyBorder="1" applyAlignment="1">
      <alignment horizontal="center" wrapText="1"/>
    </xf>
    <xf numFmtId="1" fontId="13" fillId="9" borderId="2" xfId="0" applyNumberFormat="1" applyFont="1" applyFill="1" applyBorder="1"/>
    <xf numFmtId="0" fontId="4" fillId="0" borderId="0" xfId="0" applyFont="1"/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12" borderId="7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/>
    </xf>
    <xf numFmtId="0" fontId="2" fillId="13" borderId="15" xfId="0" applyFont="1" applyFill="1" applyBorder="1" applyAlignment="1">
      <alignment horizontal="center" vertical="center"/>
    </xf>
    <xf numFmtId="0" fontId="2" fillId="13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9" fillId="0" borderId="6" xfId="0" applyFont="1" applyBorder="1"/>
    <xf numFmtId="3" fontId="9" fillId="0" borderId="15" xfId="0" applyNumberFormat="1" applyFont="1" applyBorder="1" applyAlignment="1">
      <alignment horizontal="right" vertical="center"/>
    </xf>
    <xf numFmtId="164" fontId="9" fillId="0" borderId="7" xfId="1" applyNumberFormat="1" applyFont="1" applyBorder="1"/>
    <xf numFmtId="164" fontId="9" fillId="0" borderId="15" xfId="1" applyNumberFormat="1" applyFont="1" applyBorder="1"/>
    <xf numFmtId="43" fontId="9" fillId="0" borderId="15" xfId="1" applyFont="1" applyBorder="1"/>
    <xf numFmtId="43" fontId="9" fillId="0" borderId="7" xfId="1" applyFont="1" applyBorder="1"/>
    <xf numFmtId="2" fontId="9" fillId="0" borderId="6" xfId="0" applyNumberFormat="1" applyFont="1" applyBorder="1"/>
    <xf numFmtId="2" fontId="9" fillId="0" borderId="15" xfId="0" applyNumberFormat="1" applyFont="1" applyBorder="1"/>
    <xf numFmtId="2" fontId="9" fillId="0" borderId="7" xfId="0" applyNumberFormat="1" applyFont="1" applyBorder="1"/>
    <xf numFmtId="2" fontId="9" fillId="0" borderId="17" xfId="0" applyNumberFormat="1" applyFont="1" applyBorder="1"/>
    <xf numFmtId="2" fontId="9" fillId="0" borderId="18" xfId="0" applyNumberFormat="1" applyFont="1" applyBorder="1"/>
    <xf numFmtId="4" fontId="18" fillId="0" borderId="15" xfId="0" applyNumberFormat="1" applyFont="1" applyBorder="1" applyAlignment="1">
      <alignment horizontal="center"/>
    </xf>
    <xf numFmtId="4" fontId="18" fillId="0" borderId="6" xfId="0" applyNumberFormat="1" applyFont="1" applyBorder="1" applyAlignment="1">
      <alignment horizontal="center"/>
    </xf>
    <xf numFmtId="4" fontId="18" fillId="0" borderId="6" xfId="0" applyNumberFormat="1" applyFont="1" applyBorder="1" applyAlignment="1">
      <alignment horizontal="right"/>
    </xf>
    <xf numFmtId="4" fontId="9" fillId="0" borderId="15" xfId="0" applyNumberFormat="1" applyFont="1" applyBorder="1" applyAlignment="1">
      <alignment horizontal="right" vertical="center"/>
    </xf>
    <xf numFmtId="4" fontId="9" fillId="0" borderId="7" xfId="0" applyNumberFormat="1" applyFont="1" applyBorder="1" applyAlignment="1">
      <alignment horizontal="right" vertical="center"/>
    </xf>
    <xf numFmtId="2" fontId="9" fillId="0" borderId="15" xfId="0" applyNumberFormat="1" applyFont="1" applyBorder="1" applyAlignment="1">
      <alignment horizontal="right" vertical="center"/>
    </xf>
    <xf numFmtId="4" fontId="9" fillId="0" borderId="6" xfId="0" applyNumberFormat="1" applyFont="1" applyBorder="1" applyAlignment="1">
      <alignment horizontal="right" vertical="center"/>
    </xf>
    <xf numFmtId="4" fontId="9" fillId="0" borderId="4" xfId="0" applyNumberFormat="1" applyFont="1" applyBorder="1"/>
    <xf numFmtId="4" fontId="9" fillId="0" borderId="19" xfId="0" applyNumberFormat="1" applyFont="1" applyBorder="1"/>
    <xf numFmtId="4" fontId="9" fillId="0" borderId="17" xfId="0" applyNumberFormat="1" applyFont="1" applyBorder="1"/>
    <xf numFmtId="4" fontId="9" fillId="0" borderId="20" xfId="0" applyNumberFormat="1" applyFont="1" applyBorder="1"/>
    <xf numFmtId="2" fontId="15" fillId="0" borderId="17" xfId="0" applyNumberFormat="1" applyFont="1" applyBorder="1"/>
    <xf numFmtId="0" fontId="2" fillId="0" borderId="15" xfId="0" applyFont="1" applyBorder="1" applyAlignment="1">
      <alignment horizontal="center"/>
    </xf>
    <xf numFmtId="0" fontId="9" fillId="0" borderId="21" xfId="0" applyFont="1" applyBorder="1"/>
    <xf numFmtId="3" fontId="9" fillId="0" borderId="10" xfId="0" applyNumberFormat="1" applyFont="1" applyBorder="1" applyAlignment="1">
      <alignment horizontal="right" vertical="center"/>
    </xf>
    <xf numFmtId="164" fontId="9" fillId="0" borderId="0" xfId="1" applyNumberFormat="1" applyFont="1" applyBorder="1"/>
    <xf numFmtId="164" fontId="9" fillId="0" borderId="10" xfId="1" applyNumberFormat="1" applyFont="1" applyBorder="1"/>
    <xf numFmtId="43" fontId="9" fillId="0" borderId="10" xfId="1" applyFont="1" applyBorder="1"/>
    <xf numFmtId="43" fontId="9" fillId="0" borderId="0" xfId="1" applyFont="1" applyBorder="1"/>
    <xf numFmtId="4" fontId="9" fillId="0" borderId="15" xfId="0" applyNumberFormat="1" applyFont="1" applyBorder="1" applyAlignment="1">
      <alignment horizontal="right"/>
    </xf>
    <xf numFmtId="4" fontId="9" fillId="0" borderId="15" xfId="0" applyNumberFormat="1" applyFont="1" applyBorder="1"/>
    <xf numFmtId="4" fontId="9" fillId="0" borderId="6" xfId="0" applyNumberFormat="1" applyFont="1" applyBorder="1"/>
    <xf numFmtId="4" fontId="9" fillId="0" borderId="21" xfId="0" applyNumberFormat="1" applyFont="1" applyBorder="1"/>
    <xf numFmtId="4" fontId="9" fillId="0" borderId="10" xfId="0" applyNumberFormat="1" applyFont="1" applyBorder="1"/>
    <xf numFmtId="4" fontId="9" fillId="0" borderId="22" xfId="0" applyNumberFormat="1" applyFont="1" applyBorder="1"/>
    <xf numFmtId="4" fontId="9" fillId="0" borderId="0" xfId="0" applyNumberFormat="1" applyFont="1"/>
    <xf numFmtId="4" fontId="9" fillId="0" borderId="2" xfId="0" applyNumberFormat="1" applyFont="1" applyBorder="1"/>
    <xf numFmtId="4" fontId="9" fillId="0" borderId="23" xfId="0" applyNumberFormat="1" applyFont="1" applyBorder="1"/>
    <xf numFmtId="4" fontId="9" fillId="0" borderId="24" xfId="0" applyNumberFormat="1" applyFont="1" applyBorder="1"/>
    <xf numFmtId="164" fontId="9" fillId="0" borderId="7" xfId="1" applyNumberFormat="1" applyFont="1" applyBorder="1" applyAlignment="1">
      <alignment horizontal="right" vertical="center"/>
    </xf>
    <xf numFmtId="164" fontId="9" fillId="0" borderId="15" xfId="1" applyNumberFormat="1" applyFont="1" applyBorder="1" applyAlignment="1">
      <alignment horizontal="right" vertical="center"/>
    </xf>
    <xf numFmtId="4" fontId="9" fillId="0" borderId="7" xfId="0" applyNumberFormat="1" applyFont="1" applyBorder="1"/>
    <xf numFmtId="2" fontId="9" fillId="0" borderId="6" xfId="0" applyNumberFormat="1" applyFont="1" applyBorder="1" applyAlignment="1">
      <alignment horizontal="right" vertical="center"/>
    </xf>
    <xf numFmtId="0" fontId="9" fillId="0" borderId="25" xfId="0" applyFont="1" applyBorder="1" applyAlignment="1">
      <alignment wrapText="1"/>
    </xf>
    <xf numFmtId="164" fontId="9" fillId="0" borderId="0" xfId="1" applyNumberFormat="1" applyFont="1" applyFill="1" applyBorder="1" applyAlignment="1">
      <alignment horizontal="right" vertical="center"/>
    </xf>
    <xf numFmtId="164" fontId="9" fillId="0" borderId="10" xfId="1" applyNumberFormat="1" applyFont="1" applyFill="1" applyBorder="1" applyAlignment="1">
      <alignment horizontal="right" vertical="center"/>
    </xf>
    <xf numFmtId="164" fontId="9" fillId="0" borderId="10" xfId="1" applyNumberFormat="1" applyFont="1" applyBorder="1" applyAlignment="1">
      <alignment vertical="center"/>
    </xf>
    <xf numFmtId="43" fontId="9" fillId="0" borderId="10" xfId="1" applyFont="1" applyFill="1" applyBorder="1" applyAlignment="1">
      <alignment horizontal="right" vertical="center"/>
    </xf>
    <xf numFmtId="43" fontId="9" fillId="0" borderId="0" xfId="1" applyFont="1" applyBorder="1" applyAlignment="1">
      <alignment vertical="center"/>
    </xf>
    <xf numFmtId="43" fontId="9" fillId="0" borderId="15" xfId="1" applyFont="1" applyBorder="1" applyAlignment="1">
      <alignment vertical="center"/>
    </xf>
    <xf numFmtId="4" fontId="9" fillId="0" borderId="22" xfId="0" applyNumberFormat="1" applyFont="1" applyBorder="1" applyAlignment="1">
      <alignment vertical="center"/>
    </xf>
    <xf numFmtId="4" fontId="9" fillId="0" borderId="20" xfId="0" applyNumberFormat="1" applyFont="1" applyBorder="1" applyAlignment="1">
      <alignment vertical="center"/>
    </xf>
    <xf numFmtId="4" fontId="9" fillId="0" borderId="15" xfId="0" applyNumberFormat="1" applyFont="1" applyBorder="1" applyAlignment="1">
      <alignment vertical="center"/>
    </xf>
    <xf numFmtId="4" fontId="9" fillId="0" borderId="4" xfId="0" applyNumberFormat="1" applyFont="1" applyBorder="1" applyAlignment="1">
      <alignment vertical="center"/>
    </xf>
    <xf numFmtId="4" fontId="9" fillId="0" borderId="24" xfId="0" applyNumberFormat="1" applyFont="1" applyBorder="1" applyAlignment="1">
      <alignment vertical="center"/>
    </xf>
    <xf numFmtId="164" fontId="9" fillId="0" borderId="7" xfId="1" applyNumberFormat="1" applyFont="1" applyFill="1" applyBorder="1"/>
    <xf numFmtId="164" fontId="9" fillId="0" borderId="15" xfId="1" applyNumberFormat="1" applyFont="1" applyFill="1" applyBorder="1"/>
    <xf numFmtId="164" fontId="9" fillId="0" borderId="15" xfId="1" applyNumberFormat="1" applyFont="1" applyFill="1" applyBorder="1" applyAlignment="1">
      <alignment horizontal="right" vertical="center"/>
    </xf>
    <xf numFmtId="43" fontId="9" fillId="0" borderId="6" xfId="1" applyFont="1" applyFill="1" applyBorder="1" applyAlignment="1">
      <alignment horizontal="right" vertical="center"/>
    </xf>
    <xf numFmtId="43" fontId="9" fillId="0" borderId="6" xfId="1" applyFont="1" applyBorder="1"/>
    <xf numFmtId="0" fontId="2" fillId="0" borderId="10" xfId="0" applyFont="1" applyBorder="1" applyAlignment="1">
      <alignment horizontal="center"/>
    </xf>
    <xf numFmtId="3" fontId="9" fillId="14" borderId="15" xfId="0" applyNumberFormat="1" applyFont="1" applyFill="1" applyBorder="1" applyAlignment="1">
      <alignment horizontal="right" vertical="center"/>
    </xf>
    <xf numFmtId="164" fontId="9" fillId="0" borderId="0" xfId="1" applyNumberFormat="1" applyFont="1" applyFill="1" applyBorder="1" applyAlignment="1">
      <alignment horizontal="right"/>
    </xf>
    <xf numFmtId="164" fontId="9" fillId="0" borderId="10" xfId="1" applyNumberFormat="1" applyFont="1" applyFill="1" applyBorder="1" applyAlignment="1">
      <alignment horizontal="right"/>
    </xf>
    <xf numFmtId="43" fontId="9" fillId="0" borderId="10" xfId="1" applyFont="1" applyFill="1" applyBorder="1" applyAlignment="1">
      <alignment horizontal="right"/>
    </xf>
    <xf numFmtId="4" fontId="9" fillId="0" borderId="26" xfId="0" applyNumberFormat="1" applyFont="1" applyBorder="1"/>
    <xf numFmtId="164" fontId="9" fillId="0" borderId="7" xfId="1" applyNumberFormat="1" applyFont="1" applyFill="1" applyBorder="1" applyAlignment="1"/>
    <xf numFmtId="164" fontId="9" fillId="0" borderId="15" xfId="1" applyNumberFormat="1" applyFont="1" applyFill="1" applyBorder="1" applyAlignment="1"/>
    <xf numFmtId="2" fontId="9" fillId="0" borderId="25" xfId="0" applyNumberFormat="1" applyFont="1" applyBorder="1"/>
    <xf numFmtId="166" fontId="9" fillId="0" borderId="12" xfId="0" applyNumberFormat="1" applyFont="1" applyBorder="1"/>
    <xf numFmtId="4" fontId="9" fillId="0" borderId="10" xfId="0" applyNumberFormat="1" applyFont="1" applyBorder="1" applyAlignment="1">
      <alignment horizontal="right"/>
    </xf>
    <xf numFmtId="0" fontId="9" fillId="0" borderId="13" xfId="0" applyFont="1" applyBorder="1"/>
    <xf numFmtId="2" fontId="9" fillId="0" borderId="27" xfId="0" applyNumberFormat="1" applyFont="1" applyBorder="1"/>
    <xf numFmtId="2" fontId="9" fillId="0" borderId="20" xfId="0" applyNumberFormat="1" applyFont="1" applyBorder="1"/>
    <xf numFmtId="0" fontId="9" fillId="0" borderId="10" xfId="0" applyFont="1" applyBorder="1"/>
    <xf numFmtId="2" fontId="9" fillId="0" borderId="0" xfId="0" applyNumberFormat="1" applyFont="1"/>
    <xf numFmtId="2" fontId="9" fillId="0" borderId="21" xfId="0" applyNumberFormat="1" applyFont="1" applyBorder="1"/>
    <xf numFmtId="0" fontId="2" fillId="0" borderId="0" xfId="0" applyFont="1"/>
    <xf numFmtId="0" fontId="9" fillId="0" borderId="25" xfId="0" applyFont="1" applyBorder="1"/>
    <xf numFmtId="164" fontId="20" fillId="0" borderId="28" xfId="1" applyNumberFormat="1" applyFont="1" applyBorder="1" applyAlignment="1">
      <alignment horizontal="right" vertical="center"/>
    </xf>
    <xf numFmtId="164" fontId="20" fillId="0" borderId="12" xfId="1" applyNumberFormat="1" applyFont="1" applyBorder="1" applyAlignment="1">
      <alignment horizontal="right" vertical="center"/>
    </xf>
    <xf numFmtId="164" fontId="9" fillId="0" borderId="12" xfId="1" applyNumberFormat="1" applyFont="1" applyBorder="1"/>
    <xf numFmtId="43" fontId="9" fillId="0" borderId="0" xfId="0" applyNumberFormat="1" applyFont="1"/>
    <xf numFmtId="43" fontId="9" fillId="0" borderId="25" xfId="1" applyFont="1" applyBorder="1"/>
    <xf numFmtId="0" fontId="9" fillId="0" borderId="15" xfId="0" applyFont="1" applyBorder="1"/>
    <xf numFmtId="2" fontId="9" fillId="0" borderId="29" xfId="0" applyNumberFormat="1" applyFont="1" applyBorder="1"/>
    <xf numFmtId="2" fontId="9" fillId="0" borderId="10" xfId="0" applyNumberFormat="1" applyFont="1" applyBorder="1"/>
    <xf numFmtId="0" fontId="9" fillId="0" borderId="7" xfId="0" applyFont="1" applyBorder="1"/>
    <xf numFmtId="164" fontId="9" fillId="0" borderId="12" xfId="1" applyNumberFormat="1" applyFont="1" applyBorder="1" applyAlignment="1">
      <alignment vertical="center"/>
    </xf>
    <xf numFmtId="43" fontId="9" fillId="0" borderId="7" xfId="1" applyFont="1" applyBorder="1" applyAlignment="1">
      <alignment vertical="center"/>
    </xf>
    <xf numFmtId="2" fontId="9" fillId="0" borderId="7" xfId="0" applyNumberFormat="1" applyFont="1" applyBorder="1" applyAlignment="1">
      <alignment horizontal="right" vertical="center"/>
    </xf>
    <xf numFmtId="2" fontId="9" fillId="0" borderId="9" xfId="0" applyNumberFormat="1" applyFont="1" applyBorder="1" applyAlignment="1">
      <alignment horizontal="right" vertical="center"/>
    </xf>
    <xf numFmtId="2" fontId="9" fillId="0" borderId="0" xfId="0" applyNumberFormat="1" applyFont="1" applyAlignment="1">
      <alignment horizontal="right" vertical="center"/>
    </xf>
    <xf numFmtId="2" fontId="9" fillId="0" borderId="10" xfId="0" applyNumberFormat="1" applyFont="1" applyBorder="1" applyAlignment="1">
      <alignment horizontal="right" vertical="center"/>
    </xf>
    <xf numFmtId="2" fontId="9" fillId="0" borderId="14" xfId="0" applyNumberFormat="1" applyFont="1" applyBorder="1" applyAlignment="1">
      <alignment horizontal="right" vertical="center"/>
    </xf>
    <xf numFmtId="4" fontId="9" fillId="0" borderId="30" xfId="0" applyNumberFormat="1" applyFont="1" applyBorder="1" applyAlignment="1">
      <alignment vertical="center"/>
    </xf>
    <xf numFmtId="4" fontId="9" fillId="0" borderId="31" xfId="0" applyNumberFormat="1" applyFont="1" applyBorder="1" applyAlignment="1">
      <alignment vertical="center"/>
    </xf>
    <xf numFmtId="0" fontId="2" fillId="0" borderId="12" xfId="0" applyFont="1" applyBorder="1" applyAlignment="1">
      <alignment horizontal="center"/>
    </xf>
    <xf numFmtId="3" fontId="9" fillId="0" borderId="12" xfId="0" applyNumberFormat="1" applyFont="1" applyBorder="1" applyAlignment="1">
      <alignment horizontal="right" vertical="center"/>
    </xf>
    <xf numFmtId="164" fontId="9" fillId="0" borderId="7" xfId="1" applyNumberFormat="1" applyFont="1" applyBorder="1" applyAlignment="1">
      <alignment horizontal="right"/>
    </xf>
    <xf numFmtId="2" fontId="9" fillId="0" borderId="12" xfId="0" applyNumberFormat="1" applyFont="1" applyBorder="1"/>
    <xf numFmtId="2" fontId="9" fillId="0" borderId="28" xfId="0" applyNumberFormat="1" applyFont="1" applyBorder="1"/>
    <xf numFmtId="3" fontId="15" fillId="15" borderId="15" xfId="0" applyNumberFormat="1" applyFont="1" applyFill="1" applyBorder="1"/>
    <xf numFmtId="164" fontId="15" fillId="15" borderId="13" xfId="0" applyNumberFormat="1" applyFont="1" applyFill="1" applyBorder="1"/>
    <xf numFmtId="164" fontId="15" fillId="15" borderId="28" xfId="0" applyNumberFormat="1" applyFont="1" applyFill="1" applyBorder="1"/>
    <xf numFmtId="164" fontId="21" fillId="15" borderId="15" xfId="1" applyNumberFormat="1" applyFont="1" applyFill="1" applyBorder="1"/>
    <xf numFmtId="164" fontId="15" fillId="15" borderId="7" xfId="1" applyNumberFormat="1" applyFont="1" applyFill="1" applyBorder="1"/>
    <xf numFmtId="43" fontId="15" fillId="15" borderId="15" xfId="1" applyFont="1" applyFill="1" applyBorder="1"/>
    <xf numFmtId="43" fontId="15" fillId="15" borderId="7" xfId="1" applyFont="1" applyFill="1" applyBorder="1"/>
    <xf numFmtId="0" fontId="15" fillId="15" borderId="15" xfId="0" applyFont="1" applyFill="1" applyBorder="1"/>
    <xf numFmtId="0" fontId="15" fillId="15" borderId="7" xfId="0" applyFont="1" applyFill="1" applyBorder="1"/>
    <xf numFmtId="2" fontId="15" fillId="15" borderId="15" xfId="0" applyNumberFormat="1" applyFont="1" applyFill="1" applyBorder="1"/>
    <xf numFmtId="2" fontId="15" fillId="15" borderId="8" xfId="0" applyNumberFormat="1" applyFont="1" applyFill="1" applyBorder="1"/>
    <xf numFmtId="4" fontId="15" fillId="15" borderId="15" xfId="0" applyNumberFormat="1" applyFont="1" applyFill="1" applyBorder="1"/>
    <xf numFmtId="4" fontId="15" fillId="15" borderId="6" xfId="0" applyNumberFormat="1" applyFont="1" applyFill="1" applyBorder="1"/>
    <xf numFmtId="4" fontId="15" fillId="15" borderId="25" xfId="0" applyNumberFormat="1" applyFont="1" applyFill="1" applyBorder="1"/>
    <xf numFmtId="4" fontId="15" fillId="15" borderId="12" xfId="0" applyNumberFormat="1" applyFont="1" applyFill="1" applyBorder="1"/>
    <xf numFmtId="4" fontId="15" fillId="15" borderId="8" xfId="0" applyNumberFormat="1" applyFont="1" applyFill="1" applyBorder="1"/>
    <xf numFmtId="2" fontId="15" fillId="15" borderId="17" xfId="0" applyNumberFormat="1" applyFont="1" applyFill="1" applyBorder="1"/>
    <xf numFmtId="3" fontId="15" fillId="0" borderId="0" xfId="0" applyNumberFormat="1" applyFont="1"/>
    <xf numFmtId="164" fontId="15" fillId="0" borderId="0" xfId="0" applyNumberFormat="1" applyFont="1"/>
    <xf numFmtId="164" fontId="21" fillId="0" borderId="0" xfId="1" applyNumberFormat="1" applyFont="1" applyFill="1" applyBorder="1"/>
    <xf numFmtId="164" fontId="15" fillId="0" borderId="0" xfId="1" applyNumberFormat="1" applyFont="1" applyFill="1" applyBorder="1"/>
    <xf numFmtId="43" fontId="15" fillId="0" borderId="0" xfId="1" applyFont="1" applyFill="1" applyBorder="1"/>
    <xf numFmtId="0" fontId="15" fillId="0" borderId="0" xfId="0" applyFont="1"/>
    <xf numFmtId="2" fontId="15" fillId="0" borderId="0" xfId="0" applyNumberFormat="1" applyFont="1"/>
    <xf numFmtId="4" fontId="15" fillId="0" borderId="0" xfId="0" applyNumberFormat="1" applyFont="1"/>
    <xf numFmtId="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 wrapText="1"/>
    </xf>
    <xf numFmtId="0" fontId="22" fillId="2" borderId="15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/>
    </xf>
    <xf numFmtId="0" fontId="23" fillId="16" borderId="15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 wrapText="1"/>
    </xf>
    <xf numFmtId="43" fontId="0" fillId="0" borderId="0" xfId="0" applyNumberFormat="1"/>
    <xf numFmtId="43" fontId="1" fillId="0" borderId="0" xfId="1" applyFont="1" applyBorder="1"/>
    <xf numFmtId="0" fontId="22" fillId="17" borderId="17" xfId="0" applyFont="1" applyFill="1" applyBorder="1" applyAlignment="1">
      <alignment horizontal="center"/>
    </xf>
    <xf numFmtId="0" fontId="23" fillId="0" borderId="20" xfId="0" applyFont="1" applyBorder="1" applyAlignment="1">
      <alignment horizontal="left" vertic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22" fillId="17" borderId="22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2" fillId="17" borderId="22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/>
    </xf>
    <xf numFmtId="0" fontId="23" fillId="0" borderId="20" xfId="0" applyFont="1" applyBorder="1" applyAlignment="1">
      <alignment horizontal="left"/>
    </xf>
    <xf numFmtId="0" fontId="3" fillId="0" borderId="27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0" fillId="0" borderId="32" xfId="0" applyBorder="1"/>
    <xf numFmtId="0" fontId="22" fillId="17" borderId="27" xfId="0" applyFont="1" applyFill="1" applyBorder="1" applyAlignment="1">
      <alignment horizontal="center"/>
    </xf>
    <xf numFmtId="0" fontId="23" fillId="0" borderId="29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164" fontId="24" fillId="18" borderId="15" xfId="1" applyNumberFormat="1" applyFont="1" applyFill="1" applyBorder="1" applyAlignment="1">
      <alignment horizontal="center" vertical="center"/>
    </xf>
    <xf numFmtId="164" fontId="24" fillId="18" borderId="7" xfId="1" applyNumberFormat="1" applyFont="1" applyFill="1" applyBorder="1" applyAlignment="1">
      <alignment horizontal="center"/>
    </xf>
    <xf numFmtId="0" fontId="3" fillId="18" borderId="15" xfId="0" applyFont="1" applyFill="1" applyBorder="1" applyAlignment="1">
      <alignment horizontal="center"/>
    </xf>
    <xf numFmtId="164" fontId="24" fillId="18" borderId="15" xfId="1" applyNumberFormat="1" applyFont="1" applyFill="1" applyBorder="1" applyAlignment="1">
      <alignment horizontal="center"/>
    </xf>
    <xf numFmtId="0" fontId="6" fillId="18" borderId="15" xfId="0" applyFont="1" applyFill="1" applyBorder="1" applyAlignment="1">
      <alignment horizontal="center" vertical="center"/>
    </xf>
    <xf numFmtId="0" fontId="25" fillId="0" borderId="0" xfId="0" applyFont="1"/>
    <xf numFmtId="0" fontId="0" fillId="0" borderId="0" xfId="0" applyAlignment="1">
      <alignment horizontal="center"/>
    </xf>
    <xf numFmtId="0" fontId="9" fillId="19" borderId="9" xfId="0" applyFont="1" applyFill="1" applyBorder="1" applyAlignment="1">
      <alignment horizontal="center" vertical="center"/>
    </xf>
    <xf numFmtId="0" fontId="2" fillId="19" borderId="12" xfId="0" applyFont="1" applyFill="1" applyBorder="1" applyAlignment="1">
      <alignment horizontal="center" vertical="center" wrapText="1"/>
    </xf>
    <xf numFmtId="0" fontId="2" fillId="19" borderId="10" xfId="0" applyFont="1" applyFill="1" applyBorder="1" applyAlignment="1">
      <alignment horizontal="center" vertical="center" wrapText="1"/>
    </xf>
    <xf numFmtId="0" fontId="2" fillId="19" borderId="10" xfId="0" applyFont="1" applyFill="1" applyBorder="1" applyAlignment="1">
      <alignment horizontal="center" vertical="center"/>
    </xf>
    <xf numFmtId="0" fontId="2" fillId="19" borderId="9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6" fillId="0" borderId="7" xfId="0" applyFont="1" applyBorder="1" applyAlignment="1">
      <alignment horizontal="center" vertical="top" wrapText="1"/>
    </xf>
    <xf numFmtId="0" fontId="26" fillId="0" borderId="8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6" fillId="0" borderId="28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/>
    </xf>
    <xf numFmtId="0" fontId="26" fillId="0" borderId="28" xfId="0" applyFont="1" applyBorder="1" applyAlignment="1">
      <alignment horizontal="center" wrapText="1"/>
    </xf>
    <xf numFmtId="0" fontId="26" fillId="0" borderId="13" xfId="0" applyFont="1" applyBorder="1" applyAlignment="1">
      <alignment horizontal="center" wrapText="1"/>
    </xf>
    <xf numFmtId="0" fontId="26" fillId="0" borderId="13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18" borderId="46" xfId="0" applyFont="1" applyFill="1" applyBorder="1" applyAlignment="1">
      <alignment horizontal="center" vertical="center"/>
    </xf>
    <xf numFmtId="0" fontId="23" fillId="18" borderId="46" xfId="0" applyFont="1" applyFill="1" applyBorder="1" applyAlignment="1">
      <alignment horizontal="center" vertical="center" wrapText="1"/>
    </xf>
    <xf numFmtId="0" fontId="23" fillId="3" borderId="46" xfId="0" applyFont="1" applyFill="1" applyBorder="1" applyAlignment="1">
      <alignment horizontal="center" vertical="center"/>
    </xf>
    <xf numFmtId="0" fontId="23" fillId="16" borderId="46" xfId="0" applyFont="1" applyFill="1" applyBorder="1" applyAlignment="1">
      <alignment horizontal="center" vertical="center"/>
    </xf>
    <xf numFmtId="0" fontId="28" fillId="18" borderId="46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/>
    </xf>
    <xf numFmtId="0" fontId="27" fillId="0" borderId="2" xfId="0" applyFont="1" applyBorder="1" applyAlignment="1">
      <alignment horizontal="center"/>
    </xf>
    <xf numFmtId="0" fontId="23" fillId="0" borderId="2" xfId="0" applyFont="1" applyBorder="1" applyAlignment="1">
      <alignment horizontal="left" vertical="center"/>
    </xf>
    <xf numFmtId="0" fontId="23" fillId="0" borderId="47" xfId="0" applyFont="1" applyBorder="1" applyAlignment="1">
      <alignment horizontal="left" vertical="center"/>
    </xf>
    <xf numFmtId="0" fontId="23" fillId="20" borderId="4" xfId="0" applyFont="1" applyFill="1" applyBorder="1" applyAlignment="1">
      <alignment horizontal="left"/>
    </xf>
    <xf numFmtId="0" fontId="27" fillId="20" borderId="2" xfId="0" applyFont="1" applyFill="1" applyBorder="1" applyAlignment="1">
      <alignment horizontal="center"/>
    </xf>
    <xf numFmtId="0" fontId="23" fillId="2" borderId="46" xfId="0" applyFont="1" applyFill="1" applyBorder="1" applyAlignment="1">
      <alignment horizontal="center" vertical="center"/>
    </xf>
    <xf numFmtId="0" fontId="23" fillId="21" borderId="46" xfId="0" applyFont="1" applyFill="1" applyBorder="1" applyAlignment="1">
      <alignment horizontal="center" vertical="center" wrapText="1"/>
    </xf>
    <xf numFmtId="0" fontId="28" fillId="21" borderId="46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/>
    </xf>
    <xf numFmtId="0" fontId="23" fillId="16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21" borderId="47" xfId="0" applyFont="1" applyFill="1" applyBorder="1" applyAlignment="1">
      <alignment horizontal="center" vertical="center" wrapText="1"/>
    </xf>
    <xf numFmtId="0" fontId="28" fillId="21" borderId="4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/>
    <xf numFmtId="0" fontId="27" fillId="0" borderId="5" xfId="0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/>
    <xf numFmtId="0" fontId="1" fillId="0" borderId="36" xfId="0" applyFont="1" applyBorder="1" applyAlignment="1">
      <alignment horizontal="center"/>
    </xf>
    <xf numFmtId="0" fontId="27" fillId="20" borderId="4" xfId="0" applyFont="1" applyFill="1" applyBorder="1" applyAlignment="1">
      <alignment horizontal="center"/>
    </xf>
    <xf numFmtId="0" fontId="27" fillId="20" borderId="37" xfId="0" applyFont="1" applyFill="1" applyBorder="1" applyAlignment="1">
      <alignment horizontal="center"/>
    </xf>
    <xf numFmtId="164" fontId="27" fillId="20" borderId="38" xfId="1" applyNumberFormat="1" applyFont="1" applyFill="1" applyBorder="1" applyAlignment="1">
      <alignment horizontal="center"/>
    </xf>
    <xf numFmtId="0" fontId="27" fillId="20" borderId="5" xfId="0" applyFont="1" applyFill="1" applyBorder="1" applyAlignment="1">
      <alignment horizontal="center"/>
    </xf>
    <xf numFmtId="0" fontId="27" fillId="0" borderId="30" xfId="0" applyFont="1" applyBorder="1" applyAlignment="1">
      <alignment horizontal="center"/>
    </xf>
    <xf numFmtId="0" fontId="2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9" fillId="21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16" borderId="2" xfId="0" applyFont="1" applyFill="1" applyBorder="1" applyAlignment="1">
      <alignment horizontal="center" vertical="center"/>
    </xf>
    <xf numFmtId="0" fontId="0" fillId="20" borderId="0" xfId="0" applyFill="1"/>
    <xf numFmtId="0" fontId="29" fillId="2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3" fontId="4" fillId="0" borderId="2" xfId="1" applyNumberFormat="1" applyFont="1" applyBorder="1" applyAlignment="1">
      <alignment horizontal="right"/>
    </xf>
    <xf numFmtId="0" fontId="3" fillId="0" borderId="2" xfId="0" applyFont="1" applyBorder="1" applyAlignment="1">
      <alignment horizontal="left" vertical="center"/>
    </xf>
    <xf numFmtId="164" fontId="4" fillId="0" borderId="2" xfId="1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center"/>
    </xf>
    <xf numFmtId="0" fontId="3" fillId="0" borderId="47" xfId="0" applyFont="1" applyBorder="1" applyAlignment="1">
      <alignment horizontal="left" vertical="center"/>
    </xf>
    <xf numFmtId="1" fontId="4" fillId="0" borderId="2" xfId="0" applyNumberFormat="1" applyFont="1" applyBorder="1" applyAlignment="1">
      <alignment horizontal="center"/>
    </xf>
    <xf numFmtId="0" fontId="21" fillId="18" borderId="4" xfId="0" applyFont="1" applyFill="1" applyBorder="1" applyAlignment="1">
      <alignment horizontal="left"/>
    </xf>
    <xf numFmtId="164" fontId="4" fillId="20" borderId="2" xfId="1" applyNumberFormat="1" applyFont="1" applyFill="1" applyBorder="1" applyAlignment="1">
      <alignment horizontal="right"/>
    </xf>
    <xf numFmtId="3" fontId="4" fillId="20" borderId="2" xfId="0" applyNumberFormat="1" applyFont="1" applyFill="1" applyBorder="1" applyAlignment="1">
      <alignment horizontal="center"/>
    </xf>
    <xf numFmtId="0" fontId="4" fillId="20" borderId="2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2" fillId="0" borderId="2" xfId="0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4" fontId="0" fillId="0" borderId="46" xfId="0" applyNumberFormat="1" applyBorder="1" applyAlignment="1">
      <alignment horizontal="center" vertical="center"/>
    </xf>
    <xf numFmtId="167" fontId="0" fillId="0" borderId="2" xfId="4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right" vertical="center"/>
    </xf>
    <xf numFmtId="167" fontId="0" fillId="0" borderId="46" xfId="4" applyFont="1" applyBorder="1" applyAlignment="1">
      <alignment vertical="center"/>
    </xf>
    <xf numFmtId="0" fontId="30" fillId="0" borderId="0" xfId="0" applyFont="1" applyAlignment="1">
      <alignment horizontal="centerContinuous"/>
    </xf>
    <xf numFmtId="0" fontId="31" fillId="0" borderId="0" xfId="0" applyFont="1" applyAlignment="1">
      <alignment horizontal="centerContinuous"/>
    </xf>
    <xf numFmtId="0" fontId="32" fillId="0" borderId="0" xfId="0" applyFont="1"/>
    <xf numFmtId="0" fontId="31" fillId="0" borderId="20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justify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0" xfId="0" applyFont="1" applyAlignment="1">
      <alignment horizontal="centerContinuous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justify" vertical="center" wrapText="1"/>
    </xf>
    <xf numFmtId="4" fontId="3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0" xfId="0" applyFont="1" applyAlignment="1">
      <alignment horizontal="center"/>
    </xf>
    <xf numFmtId="17" fontId="23" fillId="0" borderId="0" xfId="0" applyNumberFormat="1" applyFont="1" applyAlignment="1">
      <alignment horizontal="center"/>
    </xf>
    <xf numFmtId="0" fontId="23" fillId="0" borderId="6" xfId="0" applyFont="1" applyBorder="1" applyAlignment="1">
      <alignment horizontal="center" wrapText="1"/>
    </xf>
    <xf numFmtId="0" fontId="23" fillId="0" borderId="8" xfId="0" applyFont="1" applyBorder="1" applyAlignment="1">
      <alignment horizontal="center" wrapText="1"/>
    </xf>
    <xf numFmtId="0" fontId="23" fillId="0" borderId="44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23" fillId="0" borderId="45" xfId="0" applyFont="1" applyBorder="1" applyAlignment="1">
      <alignment horizontal="center"/>
    </xf>
    <xf numFmtId="0" fontId="26" fillId="0" borderId="41" xfId="0" applyFont="1" applyBorder="1" applyAlignment="1">
      <alignment horizontal="left" vertical="top"/>
    </xf>
    <xf numFmtId="0" fontId="26" fillId="0" borderId="42" xfId="0" applyFont="1" applyBorder="1" applyAlignment="1">
      <alignment horizontal="left" vertical="top"/>
    </xf>
    <xf numFmtId="0" fontId="26" fillId="0" borderId="37" xfId="0" applyFont="1" applyBorder="1" applyAlignment="1">
      <alignment horizontal="left" vertical="top" wrapText="1"/>
    </xf>
    <xf numFmtId="0" fontId="26" fillId="0" borderId="38" xfId="0" applyFont="1" applyBorder="1" applyAlignment="1">
      <alignment horizontal="left" vertical="top" wrapText="1"/>
    </xf>
    <xf numFmtId="0" fontId="26" fillId="0" borderId="24" xfId="0" applyFont="1" applyBorder="1" applyAlignment="1">
      <alignment horizontal="left" vertical="top"/>
    </xf>
    <xf numFmtId="0" fontId="26" fillId="0" borderId="39" xfId="0" applyFont="1" applyBorder="1" applyAlignment="1">
      <alignment horizontal="left" vertical="top"/>
    </xf>
    <xf numFmtId="0" fontId="26" fillId="0" borderId="35" xfId="0" applyFont="1" applyBorder="1" applyAlignment="1">
      <alignment horizontal="left" vertical="top" wrapText="1"/>
    </xf>
    <xf numFmtId="0" fontId="26" fillId="0" borderId="36" xfId="0" applyFont="1" applyBorder="1" applyAlignment="1">
      <alignment horizontal="left" vertical="top" wrapText="1"/>
    </xf>
    <xf numFmtId="0" fontId="26" fillId="0" borderId="35" xfId="0" applyFont="1" applyBorder="1" applyAlignment="1">
      <alignment horizontal="left" wrapText="1"/>
    </xf>
    <xf numFmtId="0" fontId="26" fillId="0" borderId="36" xfId="0" applyFont="1" applyBorder="1" applyAlignment="1">
      <alignment horizontal="left" wrapText="1"/>
    </xf>
    <xf numFmtId="0" fontId="2" fillId="19" borderId="14" xfId="0" applyFont="1" applyFill="1" applyBorder="1" applyAlignment="1">
      <alignment horizontal="center" vertical="center"/>
    </xf>
    <xf numFmtId="0" fontId="2" fillId="19" borderId="11" xfId="0" applyFont="1" applyFill="1" applyBorder="1" applyAlignment="1">
      <alignment horizontal="center" vertical="center"/>
    </xf>
    <xf numFmtId="0" fontId="2" fillId="19" borderId="21" xfId="0" applyFont="1" applyFill="1" applyBorder="1" applyAlignment="1">
      <alignment horizontal="center" vertical="center"/>
    </xf>
    <xf numFmtId="0" fontId="2" fillId="19" borderId="16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6" fillId="0" borderId="33" xfId="0" applyFont="1" applyBorder="1" applyAlignment="1">
      <alignment horizontal="left" vertical="top" wrapText="1"/>
    </xf>
    <xf numFmtId="0" fontId="26" fillId="0" borderId="34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5" fillId="15" borderId="6" xfId="0" applyFont="1" applyFill="1" applyBorder="1" applyAlignment="1">
      <alignment horizontal="center"/>
    </xf>
    <xf numFmtId="0" fontId="15" fillId="15" borderId="7" xfId="0" applyFont="1" applyFill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3" fillId="18" borderId="6" xfId="0" applyFont="1" applyFill="1" applyBorder="1" applyAlignment="1">
      <alignment horizontal="right"/>
    </xf>
    <xf numFmtId="0" fontId="23" fillId="18" borderId="8" xfId="0" applyFont="1" applyFill="1" applyBorder="1" applyAlignment="1">
      <alignment horizontal="right"/>
    </xf>
    <xf numFmtId="0" fontId="9" fillId="19" borderId="6" xfId="0" applyFont="1" applyFill="1" applyBorder="1" applyAlignment="1">
      <alignment horizontal="center" vertical="center"/>
    </xf>
    <xf numFmtId="0" fontId="9" fillId="19" borderId="7" xfId="0" applyFont="1" applyFill="1" applyBorder="1" applyAlignment="1">
      <alignment horizontal="center" vertical="center"/>
    </xf>
    <xf numFmtId="0" fontId="9" fillId="19" borderId="8" xfId="0" applyFont="1" applyFill="1" applyBorder="1" applyAlignment="1">
      <alignment horizontal="center" vertical="center"/>
    </xf>
    <xf numFmtId="0" fontId="2" fillId="13" borderId="6" xfId="0" applyFont="1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/>
    </xf>
    <xf numFmtId="0" fontId="15" fillId="13" borderId="11" xfId="0" applyFont="1" applyFill="1" applyBorder="1" applyAlignment="1">
      <alignment horizontal="center" vertical="center" wrapText="1"/>
    </xf>
    <xf numFmtId="0" fontId="15" fillId="13" borderId="16" xfId="0" applyFont="1" applyFill="1" applyBorder="1" applyAlignment="1">
      <alignment horizontal="center" vertical="center" wrapText="1"/>
    </xf>
    <xf numFmtId="0" fontId="9" fillId="13" borderId="9" xfId="0" applyFont="1" applyFill="1" applyBorder="1" applyAlignment="1">
      <alignment horizontal="center" vertical="center" wrapText="1"/>
    </xf>
    <xf numFmtId="0" fontId="9" fillId="13" borderId="12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9" fillId="13" borderId="11" xfId="0" applyFont="1" applyFill="1" applyBorder="1" applyAlignment="1">
      <alignment horizontal="center" vertical="center" wrapText="1"/>
    </xf>
    <xf numFmtId="0" fontId="9" fillId="13" borderId="13" xfId="0" applyFont="1" applyFill="1" applyBorder="1" applyAlignment="1">
      <alignment horizontal="center" vertical="center" wrapText="1"/>
    </xf>
    <xf numFmtId="0" fontId="9" fillId="13" borderId="9" xfId="0" applyFont="1" applyFill="1" applyBorder="1" applyAlignment="1">
      <alignment horizontal="center" vertical="center"/>
    </xf>
    <xf numFmtId="0" fontId="9" fillId="13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10" borderId="6" xfId="0" applyFont="1" applyFill="1" applyBorder="1" applyAlignment="1">
      <alignment horizontal="center"/>
    </xf>
    <xf numFmtId="0" fontId="15" fillId="10" borderId="7" xfId="0" applyFont="1" applyFill="1" applyBorder="1" applyAlignment="1">
      <alignment horizontal="center"/>
    </xf>
    <xf numFmtId="0" fontId="15" fillId="10" borderId="8" xfId="0" applyFont="1" applyFill="1" applyBorder="1" applyAlignment="1">
      <alignment horizontal="center"/>
    </xf>
    <xf numFmtId="0" fontId="9" fillId="11" borderId="9" xfId="0" applyFont="1" applyFill="1" applyBorder="1" applyAlignment="1">
      <alignment horizontal="center" vertical="center"/>
    </xf>
    <xf numFmtId="0" fontId="9" fillId="11" borderId="10" xfId="0" applyFont="1" applyFill="1" applyBorder="1" applyAlignment="1">
      <alignment horizontal="center" vertical="center"/>
    </xf>
    <xf numFmtId="0" fontId="9" fillId="11" borderId="12" xfId="0" applyFont="1" applyFill="1" applyBorder="1" applyAlignment="1">
      <alignment horizontal="center" vertical="center"/>
    </xf>
    <xf numFmtId="0" fontId="9" fillId="11" borderId="9" xfId="0" applyFont="1" applyFill="1" applyBorder="1" applyAlignment="1">
      <alignment horizontal="center" vertical="center" wrapText="1"/>
    </xf>
    <xf numFmtId="0" fontId="9" fillId="11" borderId="10" xfId="0" applyFont="1" applyFill="1" applyBorder="1" applyAlignment="1">
      <alignment horizontal="center" vertical="center" wrapText="1"/>
    </xf>
    <xf numFmtId="0" fontId="9" fillId="11" borderId="12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 wrapText="1"/>
    </xf>
    <xf numFmtId="0" fontId="9" fillId="1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4" xfId="0" quotePrefix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5">
    <cellStyle name="Comma" xfId="1" builtinId="3"/>
    <cellStyle name="Comma 2" xfId="4" xr:uid="{D018352D-32D6-4409-8BD5-CAC6164777BE}"/>
    <cellStyle name="Millares 5" xfId="3" xr:uid="{AC2BD74B-FF69-400F-94A7-5EF44749D33B}"/>
    <cellStyle name="Normal" xfId="0" builtinId="0"/>
    <cellStyle name="Normal 5 2" xfId="2" xr:uid="{4F1E1B99-A2A5-462D-97CD-8D3F2E8D0A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563880</xdr:colOff>
      <xdr:row>0</xdr:row>
      <xdr:rowOff>137160</xdr:rowOff>
    </xdr:from>
    <xdr:to>
      <xdr:col>16</xdr:col>
      <xdr:colOff>388620</xdr:colOff>
      <xdr:row>4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A8D9AD-C546-45A2-BA08-96D4CC453C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1040" y="137160"/>
          <a:ext cx="2849880" cy="693420"/>
        </a:xfrm>
        <a:prstGeom prst="rect">
          <a:avLst/>
        </a:prstGeom>
      </xdr:spPr>
    </xdr:pic>
    <xdr:clientData/>
  </xdr:twoCellAnchor>
  <xdr:twoCellAnchor editAs="oneCell">
    <xdr:from>
      <xdr:col>18</xdr:col>
      <xdr:colOff>853440</xdr:colOff>
      <xdr:row>0</xdr:row>
      <xdr:rowOff>157090</xdr:rowOff>
    </xdr:from>
    <xdr:to>
      <xdr:col>19</xdr:col>
      <xdr:colOff>693420</xdr:colOff>
      <xdr:row>4</xdr:row>
      <xdr:rowOff>79724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447DC944-7302-45F4-8930-E6BE0FF2A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00220" y="157090"/>
          <a:ext cx="708660" cy="6541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655320</xdr:colOff>
      <xdr:row>0</xdr:row>
      <xdr:rowOff>15241</xdr:rowOff>
    </xdr:from>
    <xdr:to>
      <xdr:col>7</xdr:col>
      <xdr:colOff>652132</xdr:colOff>
      <xdr:row>3</xdr:row>
      <xdr:rowOff>68581</xdr:rowOff>
    </xdr:to>
    <xdr:pic>
      <xdr:nvPicPr>
        <xdr:cNvPr id="2" name="Imagen 1" descr="logo indocafe transp">
          <a:extLst>
            <a:ext uri="{FF2B5EF4-FFF2-40B4-BE49-F238E27FC236}">
              <a16:creationId xmlns:a16="http://schemas.microsoft.com/office/drawing/2014/main" id="{3DF7832B-82A0-473A-B4C2-687E63A30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15241"/>
          <a:ext cx="2549512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aul_khkklac/Desktop/Reg.%20Central,%20Nov.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. Central"/>
    </sheetNames>
    <sheetDataSet>
      <sheetData sheetId="0" refreshError="1">
        <row r="11">
          <cell r="K11">
            <v>458</v>
          </cell>
          <cell r="L11">
            <v>687</v>
          </cell>
        </row>
        <row r="12">
          <cell r="K12">
            <v>4756</v>
          </cell>
          <cell r="L12">
            <v>10231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C21C8-C379-4B8C-9E6B-FB9178B41023}">
  <sheetPr>
    <pageSetUpPr fitToPage="1"/>
  </sheetPr>
  <dimension ref="B4:N24"/>
  <sheetViews>
    <sheetView tabSelected="1" workbookViewId="0">
      <selection activeCell="C23" sqref="C23"/>
    </sheetView>
  </sheetViews>
  <sheetFormatPr defaultColWidth="11.5546875" defaultRowHeight="14.4" x14ac:dyDescent="0.3"/>
  <cols>
    <col min="2" max="3" width="15.21875" customWidth="1"/>
    <col min="4" max="4" width="16" customWidth="1"/>
    <col min="8" max="8" width="15.21875" customWidth="1"/>
  </cols>
  <sheetData>
    <row r="4" spans="2:14" x14ac:dyDescent="0.3">
      <c r="B4" s="346" t="s">
        <v>124</v>
      </c>
      <c r="C4" s="346"/>
      <c r="D4" s="346"/>
      <c r="E4" s="346"/>
      <c r="F4" s="346"/>
      <c r="G4" s="346"/>
      <c r="H4" s="346"/>
      <c r="I4" s="346"/>
      <c r="J4" s="346"/>
      <c r="K4" s="346"/>
    </row>
    <row r="5" spans="2:14" x14ac:dyDescent="0.3">
      <c r="B5" s="346" t="s">
        <v>125</v>
      </c>
      <c r="C5" s="346"/>
      <c r="D5" s="346"/>
      <c r="E5" s="346"/>
      <c r="F5" s="346"/>
      <c r="G5" s="346"/>
      <c r="H5" s="346"/>
      <c r="I5" s="346"/>
      <c r="J5" s="346"/>
      <c r="K5" s="346"/>
    </row>
    <row r="6" spans="2:14" x14ac:dyDescent="0.3">
      <c r="B6" s="347" t="s">
        <v>111</v>
      </c>
      <c r="C6" s="347"/>
      <c r="D6" s="347"/>
      <c r="E6" s="347"/>
      <c r="F6" s="347"/>
      <c r="G6" s="347"/>
      <c r="H6" s="347"/>
      <c r="I6" s="347"/>
      <c r="J6" s="347"/>
      <c r="K6" s="347"/>
    </row>
    <row r="7" spans="2:14" x14ac:dyDescent="0.3">
      <c r="B7" s="238"/>
      <c r="C7" s="238"/>
      <c r="D7" s="238"/>
      <c r="E7" s="238"/>
      <c r="F7" s="238"/>
      <c r="G7" s="238"/>
      <c r="H7" s="238"/>
      <c r="I7" s="238"/>
      <c r="J7" s="238"/>
      <c r="K7" s="238"/>
    </row>
    <row r="8" spans="2:14" x14ac:dyDescent="0.3">
      <c r="D8" s="348" t="s">
        <v>114</v>
      </c>
      <c r="E8" s="348"/>
      <c r="F8" s="348"/>
      <c r="G8" s="348"/>
      <c r="H8" s="348" t="s">
        <v>114</v>
      </c>
      <c r="I8" s="348"/>
      <c r="J8" s="348"/>
      <c r="K8" s="348"/>
    </row>
    <row r="9" spans="2:14" ht="27.6" x14ac:dyDescent="0.3">
      <c r="B9" s="301" t="s">
        <v>1</v>
      </c>
      <c r="C9" s="302" t="s">
        <v>126</v>
      </c>
      <c r="D9" s="303" t="s">
        <v>127</v>
      </c>
      <c r="E9" s="304" t="s">
        <v>9</v>
      </c>
      <c r="F9" s="305" t="s">
        <v>10</v>
      </c>
      <c r="G9" s="306" t="s">
        <v>20</v>
      </c>
      <c r="H9" s="307" t="s">
        <v>128</v>
      </c>
      <c r="I9" s="304" t="s">
        <v>9</v>
      </c>
      <c r="J9" s="305" t="s">
        <v>10</v>
      </c>
      <c r="K9" s="281" t="s">
        <v>20</v>
      </c>
    </row>
    <row r="10" spans="2:14" ht="15.6" x14ac:dyDescent="0.3">
      <c r="B10" s="308" t="s">
        <v>16</v>
      </c>
      <c r="C10" s="309">
        <v>243950</v>
      </c>
      <c r="D10" s="2">
        <v>481</v>
      </c>
      <c r="E10" s="2">
        <v>15</v>
      </c>
      <c r="F10" s="2">
        <v>0</v>
      </c>
      <c r="G10" s="2">
        <f t="shared" ref="G10:G15" si="0">SUM(E10:F10)</f>
        <v>15</v>
      </c>
      <c r="H10" s="2">
        <v>357</v>
      </c>
      <c r="I10" s="2">
        <v>35</v>
      </c>
      <c r="J10" s="2">
        <v>0</v>
      </c>
      <c r="K10" s="2">
        <f t="shared" ref="K10:K17" si="1">SUM(I10:J10)</f>
        <v>35</v>
      </c>
    </row>
    <row r="11" spans="2:14" ht="15.6" x14ac:dyDescent="0.3">
      <c r="B11" s="310" t="s">
        <v>13</v>
      </c>
      <c r="C11" s="311">
        <v>284550</v>
      </c>
      <c r="D11" s="312">
        <v>791</v>
      </c>
      <c r="E11" s="312">
        <v>71</v>
      </c>
      <c r="F11" s="2">
        <v>2</v>
      </c>
      <c r="G11" s="2">
        <f t="shared" si="0"/>
        <v>73</v>
      </c>
      <c r="H11" s="2">
        <v>411</v>
      </c>
      <c r="I11" s="2">
        <v>52</v>
      </c>
      <c r="J11" s="2">
        <v>4</v>
      </c>
      <c r="K11" s="2">
        <f t="shared" si="1"/>
        <v>56</v>
      </c>
    </row>
    <row r="12" spans="2:14" ht="15.6" x14ac:dyDescent="0.3">
      <c r="B12" s="313" t="s">
        <v>15</v>
      </c>
      <c r="C12" s="311">
        <v>190100</v>
      </c>
      <c r="D12" s="2">
        <v>174</v>
      </c>
      <c r="E12" s="2">
        <v>13</v>
      </c>
      <c r="F12" s="2">
        <v>0</v>
      </c>
      <c r="G12" s="2">
        <f t="shared" si="0"/>
        <v>13</v>
      </c>
      <c r="H12" s="2">
        <v>535</v>
      </c>
      <c r="I12" s="2">
        <v>27</v>
      </c>
      <c r="J12" s="2">
        <v>1</v>
      </c>
      <c r="K12" s="2">
        <f t="shared" si="1"/>
        <v>28</v>
      </c>
      <c r="N12" t="s">
        <v>112</v>
      </c>
    </row>
    <row r="13" spans="2:14" ht="15.6" x14ac:dyDescent="0.3">
      <c r="B13" s="313" t="s">
        <v>14</v>
      </c>
      <c r="C13" s="311">
        <v>2900</v>
      </c>
      <c r="D13" s="312">
        <v>9</v>
      </c>
      <c r="E13" s="312">
        <v>3</v>
      </c>
      <c r="F13" s="2">
        <v>0</v>
      </c>
      <c r="G13" s="2">
        <f t="shared" si="0"/>
        <v>3</v>
      </c>
      <c r="H13" s="2">
        <v>0</v>
      </c>
      <c r="I13" s="2">
        <v>32</v>
      </c>
      <c r="J13" s="2">
        <v>6</v>
      </c>
      <c r="K13" s="2">
        <f t="shared" si="1"/>
        <v>38</v>
      </c>
      <c r="M13" t="s">
        <v>112</v>
      </c>
    </row>
    <row r="14" spans="2:14" ht="15.6" x14ac:dyDescent="0.3">
      <c r="B14" s="308" t="s">
        <v>12</v>
      </c>
      <c r="C14" s="311">
        <v>159551</v>
      </c>
      <c r="D14" s="2">
        <v>0</v>
      </c>
      <c r="E14" s="314">
        <v>0</v>
      </c>
      <c r="F14" s="2">
        <v>0</v>
      </c>
      <c r="G14" s="2">
        <f t="shared" si="0"/>
        <v>0</v>
      </c>
      <c r="H14" s="2">
        <v>700</v>
      </c>
      <c r="I14" s="2">
        <v>68</v>
      </c>
      <c r="J14" s="2">
        <v>14</v>
      </c>
      <c r="K14" s="2">
        <f t="shared" si="1"/>
        <v>82</v>
      </c>
      <c r="M14" t="s">
        <v>112</v>
      </c>
    </row>
    <row r="15" spans="2:14" ht="15.6" x14ac:dyDescent="0.3">
      <c r="B15" s="308" t="s">
        <v>18</v>
      </c>
      <c r="C15" s="311">
        <v>29742</v>
      </c>
      <c r="D15" s="2">
        <v>4</v>
      </c>
      <c r="E15" s="314">
        <v>2</v>
      </c>
      <c r="F15" s="2">
        <v>0</v>
      </c>
      <c r="G15" s="2">
        <f t="shared" si="0"/>
        <v>2</v>
      </c>
      <c r="H15" s="2">
        <v>121</v>
      </c>
      <c r="I15" s="2">
        <v>14</v>
      </c>
      <c r="J15" s="2">
        <v>2</v>
      </c>
      <c r="K15" s="2">
        <f t="shared" si="1"/>
        <v>16</v>
      </c>
    </row>
    <row r="16" spans="2:14" ht="15.6" x14ac:dyDescent="0.3">
      <c r="B16" s="308" t="s">
        <v>19</v>
      </c>
      <c r="C16" s="311">
        <v>38000</v>
      </c>
      <c r="D16" s="312">
        <v>104</v>
      </c>
      <c r="E16" s="314">
        <v>13</v>
      </c>
      <c r="F16" s="2">
        <v>0</v>
      </c>
      <c r="G16" s="2">
        <f>SUM(E16:F16)</f>
        <v>13</v>
      </c>
      <c r="H16" s="2">
        <v>60</v>
      </c>
      <c r="I16" s="2">
        <v>6</v>
      </c>
      <c r="J16" s="2">
        <v>0</v>
      </c>
      <c r="K16" s="2">
        <f t="shared" si="1"/>
        <v>6</v>
      </c>
      <c r="M16" t="s">
        <v>112</v>
      </c>
    </row>
    <row r="17" spans="2:13" ht="15.6" x14ac:dyDescent="0.3">
      <c r="B17" s="308" t="s">
        <v>17</v>
      </c>
      <c r="C17" s="311">
        <v>391927</v>
      </c>
      <c r="D17" s="2">
        <v>0</v>
      </c>
      <c r="E17" s="2">
        <v>0</v>
      </c>
      <c r="F17" s="2">
        <v>0</v>
      </c>
      <c r="G17" s="2">
        <f>SUM(E17:F17)</f>
        <v>0</v>
      </c>
      <c r="H17" s="2">
        <v>1599.08</v>
      </c>
      <c r="I17" s="2">
        <v>62</v>
      </c>
      <c r="J17" s="2">
        <v>16</v>
      </c>
      <c r="K17" s="2">
        <f t="shared" si="1"/>
        <v>78</v>
      </c>
    </row>
    <row r="18" spans="2:13" ht="17.399999999999999" x14ac:dyDescent="0.3">
      <c r="B18" s="315" t="s">
        <v>20</v>
      </c>
      <c r="C18" s="316">
        <f>+C10+C11+C12+C13+C14+C15+C16+C17</f>
        <v>1340720</v>
      </c>
      <c r="D18" s="317">
        <f>+D10+D11+D12+D13+D14+D15+D16+D17</f>
        <v>1563</v>
      </c>
      <c r="E18" s="317">
        <f>SUM(E10:E17)</f>
        <v>117</v>
      </c>
      <c r="F18" s="317">
        <f>SUM(F11:F17)</f>
        <v>2</v>
      </c>
      <c r="G18" s="318">
        <f t="shared" ref="G18:K18" si="2">+G10+G11+G12+G13+G14+G15+G16+G17</f>
        <v>119</v>
      </c>
      <c r="H18" s="318">
        <f t="shared" si="2"/>
        <v>3783.08</v>
      </c>
      <c r="I18" s="318">
        <f t="shared" si="2"/>
        <v>296</v>
      </c>
      <c r="J18" s="318">
        <f t="shared" si="2"/>
        <v>43</v>
      </c>
      <c r="K18" s="318">
        <f t="shared" si="2"/>
        <v>339</v>
      </c>
    </row>
    <row r="20" spans="2:13" x14ac:dyDescent="0.3">
      <c r="G20" t="s">
        <v>112</v>
      </c>
      <c r="M20" t="s">
        <v>112</v>
      </c>
    </row>
    <row r="21" spans="2:13" ht="15.6" x14ac:dyDescent="0.3">
      <c r="B21" s="300"/>
      <c r="C21" s="300"/>
      <c r="D21" t="s">
        <v>112</v>
      </c>
      <c r="E21" t="s">
        <v>112</v>
      </c>
      <c r="F21" t="s">
        <v>112</v>
      </c>
      <c r="H21" t="s">
        <v>112</v>
      </c>
      <c r="M21" t="s">
        <v>112</v>
      </c>
    </row>
    <row r="22" spans="2:13" ht="15.6" x14ac:dyDescent="0.3">
      <c r="B22" s="61" t="s">
        <v>123</v>
      </c>
    </row>
    <row r="23" spans="2:13" x14ac:dyDescent="0.3">
      <c r="G23" t="s">
        <v>112</v>
      </c>
    </row>
    <row r="24" spans="2:13" x14ac:dyDescent="0.3">
      <c r="F24" t="s">
        <v>112</v>
      </c>
    </row>
  </sheetData>
  <mergeCells count="5">
    <mergeCell ref="B4:K4"/>
    <mergeCell ref="B5:K5"/>
    <mergeCell ref="B6:K6"/>
    <mergeCell ref="D8:G8"/>
    <mergeCell ref="H8:K8"/>
  </mergeCells>
  <pageMargins left="0.7" right="0.7" top="0.75" bottom="0.75" header="0.3" footer="0.3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BD037-E18A-48FF-8649-552925B81783}">
  <sheetPr>
    <pageSetUpPr fitToPage="1"/>
  </sheetPr>
  <dimension ref="B3:P45"/>
  <sheetViews>
    <sheetView zoomScale="98" zoomScaleNormal="98" workbookViewId="0">
      <selection activeCell="B1" sqref="B1"/>
    </sheetView>
  </sheetViews>
  <sheetFormatPr defaultColWidth="11.5546875" defaultRowHeight="14.4" x14ac:dyDescent="0.3"/>
  <cols>
    <col min="2" max="2" width="15" customWidth="1"/>
    <col min="3" max="3" width="16.77734375" customWidth="1"/>
    <col min="5" max="5" width="18.21875" customWidth="1"/>
    <col min="6" max="6" width="5.6640625" customWidth="1"/>
    <col min="7" max="8" width="11.5546875" customWidth="1"/>
    <col min="9" max="9" width="15.33203125" customWidth="1"/>
    <col min="10" max="10" width="11.5546875" customWidth="1"/>
    <col min="11" max="11" width="10.21875" style="238" customWidth="1"/>
    <col min="12" max="12" width="12.6640625" customWidth="1"/>
    <col min="13" max="13" width="27" customWidth="1"/>
  </cols>
  <sheetData>
    <row r="3" spans="2:16" x14ac:dyDescent="0.3">
      <c r="B3" s="354" t="s">
        <v>109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</row>
    <row r="4" spans="2:16" x14ac:dyDescent="0.3">
      <c r="B4" s="354" t="s">
        <v>110</v>
      </c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</row>
    <row r="5" spans="2:16" x14ac:dyDescent="0.3">
      <c r="B5" s="355" t="s">
        <v>111</v>
      </c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</row>
    <row r="6" spans="2:16" ht="15" thickBot="1" x14ac:dyDescent="0.35">
      <c r="B6" s="263"/>
      <c r="C6" s="263"/>
      <c r="D6" s="263"/>
      <c r="E6" s="263"/>
      <c r="F6" s="263" t="s">
        <v>112</v>
      </c>
      <c r="G6" s="263"/>
      <c r="H6" s="263"/>
      <c r="I6" s="263" t="s">
        <v>112</v>
      </c>
      <c r="J6" s="263"/>
      <c r="K6" s="264"/>
      <c r="L6" s="263"/>
      <c r="M6" s="263"/>
      <c r="O6" t="s">
        <v>112</v>
      </c>
    </row>
    <row r="7" spans="2:16" ht="33" customHeight="1" thickBot="1" x14ac:dyDescent="0.35">
      <c r="B7" s="349" t="s">
        <v>113</v>
      </c>
      <c r="C7" s="350"/>
      <c r="D7" s="350"/>
      <c r="E7" s="351"/>
      <c r="F7" s="349" t="s">
        <v>114</v>
      </c>
      <c r="G7" s="350"/>
      <c r="H7" s="351"/>
      <c r="I7" s="356" t="s">
        <v>115</v>
      </c>
      <c r="J7" s="357"/>
      <c r="K7" s="358" t="s">
        <v>114</v>
      </c>
      <c r="L7" s="359"/>
      <c r="M7" s="360"/>
    </row>
    <row r="8" spans="2:16" ht="26.4" x14ac:dyDescent="0.3">
      <c r="B8" s="265" t="s">
        <v>1</v>
      </c>
      <c r="C8" s="266" t="s">
        <v>116</v>
      </c>
      <c r="D8" s="266" t="s">
        <v>117</v>
      </c>
      <c r="E8" s="266" t="s">
        <v>118</v>
      </c>
      <c r="F8" s="267" t="s">
        <v>9</v>
      </c>
      <c r="G8" s="268" t="s">
        <v>10</v>
      </c>
      <c r="H8" s="266" t="s">
        <v>20</v>
      </c>
      <c r="I8" s="266" t="s">
        <v>119</v>
      </c>
      <c r="J8" s="269" t="s">
        <v>120</v>
      </c>
      <c r="K8" s="267" t="s">
        <v>9</v>
      </c>
      <c r="L8" s="268" t="s">
        <v>10</v>
      </c>
      <c r="M8" s="266" t="s">
        <v>20</v>
      </c>
    </row>
    <row r="9" spans="2:16" x14ac:dyDescent="0.3">
      <c r="B9" s="270" t="s">
        <v>16</v>
      </c>
      <c r="C9" s="271">
        <v>3596</v>
      </c>
      <c r="D9" s="271">
        <v>58</v>
      </c>
      <c r="E9" s="271">
        <v>3599</v>
      </c>
      <c r="F9" s="271">
        <v>58</v>
      </c>
      <c r="G9" s="271">
        <v>0</v>
      </c>
      <c r="H9" s="271">
        <f>SUM(F9:G9)</f>
        <v>58</v>
      </c>
      <c r="I9" s="271">
        <v>0</v>
      </c>
      <c r="J9" s="271">
        <v>0</v>
      </c>
      <c r="K9" s="271">
        <v>0</v>
      </c>
      <c r="L9" s="271">
        <v>0</v>
      </c>
      <c r="M9" s="271">
        <f>SUM(K9:L9)</f>
        <v>0</v>
      </c>
    </row>
    <row r="10" spans="2:16" x14ac:dyDescent="0.3">
      <c r="B10" s="272" t="s">
        <v>13</v>
      </c>
      <c r="C10" s="271">
        <v>2987</v>
      </c>
      <c r="D10" s="271">
        <v>109</v>
      </c>
      <c r="E10" s="271">
        <v>6687</v>
      </c>
      <c r="F10" s="271">
        <v>101</v>
      </c>
      <c r="G10" s="271">
        <v>8</v>
      </c>
      <c r="H10" s="271">
        <f t="shared" ref="H10:H16" si="0">SUM(F10:G10)</f>
        <v>109</v>
      </c>
      <c r="I10" s="271">
        <v>0</v>
      </c>
      <c r="J10" s="271">
        <v>0</v>
      </c>
      <c r="K10" s="271">
        <v>0</v>
      </c>
      <c r="L10" s="271">
        <v>0</v>
      </c>
      <c r="M10" s="271">
        <f t="shared" ref="M10:M16" si="1">SUM(K10:L10)</f>
        <v>0</v>
      </c>
    </row>
    <row r="11" spans="2:16" x14ac:dyDescent="0.3">
      <c r="B11" s="273" t="s">
        <v>15</v>
      </c>
      <c r="C11" s="271">
        <v>1989</v>
      </c>
      <c r="D11" s="271">
        <v>66</v>
      </c>
      <c r="E11" s="271">
        <v>3746</v>
      </c>
      <c r="F11" s="271">
        <v>42</v>
      </c>
      <c r="G11" s="271">
        <v>7</v>
      </c>
      <c r="H11" s="271">
        <f t="shared" si="0"/>
        <v>49</v>
      </c>
      <c r="I11" s="271">
        <v>0</v>
      </c>
      <c r="J11" s="271">
        <v>0</v>
      </c>
      <c r="K11" s="271">
        <v>0</v>
      </c>
      <c r="L11" s="271">
        <v>0</v>
      </c>
      <c r="M11" s="271">
        <f t="shared" si="1"/>
        <v>0</v>
      </c>
    </row>
    <row r="12" spans="2:16" x14ac:dyDescent="0.3">
      <c r="B12" s="273" t="s">
        <v>14</v>
      </c>
      <c r="C12" s="271">
        <v>239</v>
      </c>
      <c r="D12" s="271">
        <v>22</v>
      </c>
      <c r="E12" s="271">
        <v>239</v>
      </c>
      <c r="F12" s="271">
        <v>21</v>
      </c>
      <c r="G12" s="271">
        <v>1</v>
      </c>
      <c r="H12" s="271">
        <f t="shared" si="0"/>
        <v>22</v>
      </c>
      <c r="I12" s="271">
        <v>0</v>
      </c>
      <c r="J12" s="271">
        <v>0</v>
      </c>
      <c r="K12" s="271">
        <v>0</v>
      </c>
      <c r="L12" s="271">
        <v>0</v>
      </c>
      <c r="M12" s="271">
        <f t="shared" si="1"/>
        <v>0</v>
      </c>
      <c r="P12" t="s">
        <v>112</v>
      </c>
    </row>
    <row r="13" spans="2:16" x14ac:dyDescent="0.3">
      <c r="B13" s="270" t="s">
        <v>12</v>
      </c>
      <c r="C13" s="271">
        <v>1555</v>
      </c>
      <c r="D13" s="271">
        <v>22</v>
      </c>
      <c r="E13" s="271">
        <v>1555</v>
      </c>
      <c r="F13" s="271">
        <v>21</v>
      </c>
      <c r="G13" s="271">
        <v>1</v>
      </c>
      <c r="H13" s="271">
        <f t="shared" si="0"/>
        <v>22</v>
      </c>
      <c r="I13" s="271">
        <v>0</v>
      </c>
      <c r="J13" s="271">
        <v>0</v>
      </c>
      <c r="K13" s="271">
        <v>0</v>
      </c>
      <c r="L13" s="271">
        <v>0</v>
      </c>
      <c r="M13" s="271">
        <f t="shared" si="1"/>
        <v>0</v>
      </c>
      <c r="N13" t="s">
        <v>112</v>
      </c>
      <c r="O13" t="s">
        <v>112</v>
      </c>
    </row>
    <row r="14" spans="2:16" x14ac:dyDescent="0.3">
      <c r="B14" s="270" t="s">
        <v>18</v>
      </c>
      <c r="C14" s="271">
        <v>589</v>
      </c>
      <c r="D14" s="271">
        <v>17</v>
      </c>
      <c r="E14" s="271">
        <v>594</v>
      </c>
      <c r="F14" s="271">
        <v>15</v>
      </c>
      <c r="G14" s="271">
        <v>2</v>
      </c>
      <c r="H14" s="271">
        <f t="shared" si="0"/>
        <v>17</v>
      </c>
      <c r="I14" s="271">
        <v>0</v>
      </c>
      <c r="J14" s="271">
        <v>0</v>
      </c>
      <c r="K14" s="271">
        <v>0</v>
      </c>
      <c r="L14" s="271">
        <v>0</v>
      </c>
      <c r="M14" s="271">
        <f t="shared" si="1"/>
        <v>0</v>
      </c>
      <c r="O14" t="s">
        <v>112</v>
      </c>
      <c r="P14" t="s">
        <v>112</v>
      </c>
    </row>
    <row r="15" spans="2:16" x14ac:dyDescent="0.3">
      <c r="B15" s="270" t="s">
        <v>19</v>
      </c>
      <c r="C15" s="271">
        <v>1522</v>
      </c>
      <c r="D15" s="271">
        <v>58</v>
      </c>
      <c r="E15" s="271">
        <v>1797</v>
      </c>
      <c r="F15" s="271">
        <v>70</v>
      </c>
      <c r="G15" s="271">
        <v>4</v>
      </c>
      <c r="H15" s="271">
        <f t="shared" si="0"/>
        <v>74</v>
      </c>
      <c r="I15" s="271">
        <v>0</v>
      </c>
      <c r="J15" s="271">
        <v>0</v>
      </c>
      <c r="K15" s="271">
        <v>0</v>
      </c>
      <c r="L15" s="271">
        <v>0</v>
      </c>
      <c r="M15" s="271">
        <f t="shared" si="1"/>
        <v>0</v>
      </c>
      <c r="N15" t="s">
        <v>112</v>
      </c>
      <c r="O15" t="s">
        <v>112</v>
      </c>
    </row>
    <row r="16" spans="2:16" x14ac:dyDescent="0.3">
      <c r="B16" s="270" t="s">
        <v>17</v>
      </c>
      <c r="C16" s="271">
        <v>2863</v>
      </c>
      <c r="D16" s="271">
        <v>74</v>
      </c>
      <c r="E16" s="271">
        <v>3457</v>
      </c>
      <c r="F16" s="271">
        <v>74</v>
      </c>
      <c r="G16" s="271">
        <v>0</v>
      </c>
      <c r="H16" s="271">
        <f t="shared" si="0"/>
        <v>74</v>
      </c>
      <c r="I16" s="271">
        <v>0</v>
      </c>
      <c r="J16" s="271">
        <v>0</v>
      </c>
      <c r="K16" s="271">
        <v>0</v>
      </c>
      <c r="L16" s="271">
        <v>0</v>
      </c>
      <c r="M16" s="271">
        <f t="shared" si="1"/>
        <v>0</v>
      </c>
    </row>
    <row r="17" spans="2:15" x14ac:dyDescent="0.3">
      <c r="B17" s="274" t="s">
        <v>20</v>
      </c>
      <c r="C17" s="275">
        <f>+C9+C10+C11+C12+C13+C14+C15+C16</f>
        <v>15340</v>
      </c>
      <c r="D17" s="275">
        <f t="shared" ref="D17:H17" si="2">+D9+D10+D11+D12+D13+D14+D15+D16</f>
        <v>426</v>
      </c>
      <c r="E17" s="275">
        <f t="shared" si="2"/>
        <v>21674</v>
      </c>
      <c r="F17" s="275">
        <f t="shared" si="2"/>
        <v>402</v>
      </c>
      <c r="G17" s="275">
        <f t="shared" si="2"/>
        <v>23</v>
      </c>
      <c r="H17" s="275">
        <f t="shared" si="2"/>
        <v>425</v>
      </c>
      <c r="I17" s="275">
        <f>SUM(I9:I16)</f>
        <v>0</v>
      </c>
      <c r="J17" s="275">
        <f t="shared" ref="J17:M17" si="3">+J9+J10+J11+J12+J13+J14+J15+J16</f>
        <v>0</v>
      </c>
      <c r="K17" s="275">
        <f t="shared" si="3"/>
        <v>0</v>
      </c>
      <c r="L17" s="275">
        <f t="shared" si="3"/>
        <v>0</v>
      </c>
      <c r="M17" s="275">
        <f t="shared" si="3"/>
        <v>0</v>
      </c>
      <c r="O17" t="s">
        <v>112</v>
      </c>
    </row>
    <row r="18" spans="2:15" x14ac:dyDescent="0.3">
      <c r="B18" s="263"/>
      <c r="C18" s="263"/>
      <c r="D18" s="263"/>
      <c r="E18" s="263"/>
      <c r="F18" s="263"/>
      <c r="G18" s="263"/>
      <c r="H18" s="263"/>
      <c r="I18" s="263"/>
      <c r="J18" s="263"/>
      <c r="K18" s="264"/>
      <c r="L18" s="263"/>
      <c r="M18" s="263"/>
    </row>
    <row r="19" spans="2:15" ht="15" thickBot="1" x14ac:dyDescent="0.35">
      <c r="B19" s="263"/>
      <c r="C19" s="263"/>
      <c r="D19" s="263"/>
      <c r="E19" s="263"/>
      <c r="F19" s="263"/>
      <c r="G19" s="263"/>
      <c r="H19" s="263"/>
      <c r="I19" s="263"/>
      <c r="J19" s="263"/>
      <c r="K19" s="264"/>
      <c r="L19" s="263"/>
      <c r="M19" s="263"/>
    </row>
    <row r="20" spans="2:15" ht="15" thickBot="1" x14ac:dyDescent="0.35">
      <c r="B20" s="349" t="s">
        <v>121</v>
      </c>
      <c r="C20" s="350"/>
      <c r="D20" s="351"/>
      <c r="E20" s="352" t="s">
        <v>114</v>
      </c>
      <c r="F20" s="353"/>
      <c r="G20" s="353"/>
      <c r="H20" s="263"/>
      <c r="I20" s="349" t="s">
        <v>122</v>
      </c>
      <c r="J20" s="351"/>
      <c r="K20" s="352" t="s">
        <v>114</v>
      </c>
      <c r="L20" s="353"/>
      <c r="M20" s="353"/>
    </row>
    <row r="21" spans="2:15" ht="27" thickBot="1" x14ac:dyDescent="0.35">
      <c r="B21" s="276" t="s">
        <v>1</v>
      </c>
      <c r="C21" s="277" t="s">
        <v>119</v>
      </c>
      <c r="D21" s="278" t="s">
        <v>120</v>
      </c>
      <c r="E21" s="279" t="s">
        <v>9</v>
      </c>
      <c r="F21" s="280" t="s">
        <v>10</v>
      </c>
      <c r="G21" s="281" t="s">
        <v>20</v>
      </c>
      <c r="H21" s="263"/>
      <c r="I21" s="282" t="s">
        <v>119</v>
      </c>
      <c r="J21" s="283" t="s">
        <v>120</v>
      </c>
      <c r="K21" s="279" t="s">
        <v>9</v>
      </c>
      <c r="L21" s="280" t="s">
        <v>10</v>
      </c>
      <c r="M21" s="281" t="s">
        <v>20</v>
      </c>
      <c r="O21" t="s">
        <v>112</v>
      </c>
    </row>
    <row r="22" spans="2:15" x14ac:dyDescent="0.3">
      <c r="B22" s="270" t="s">
        <v>16</v>
      </c>
      <c r="C22" s="284">
        <v>5</v>
      </c>
      <c r="D22" s="285">
        <v>1240</v>
      </c>
      <c r="E22" s="271">
        <v>5</v>
      </c>
      <c r="F22" s="271">
        <v>0</v>
      </c>
      <c r="G22" s="271">
        <f>SUM(E22:F22)</f>
        <v>5</v>
      </c>
      <c r="H22" s="263"/>
      <c r="I22" s="286">
        <v>130</v>
      </c>
      <c r="J22" s="287">
        <v>7593</v>
      </c>
      <c r="K22" s="288">
        <v>121</v>
      </c>
      <c r="L22" s="271">
        <v>9</v>
      </c>
      <c r="M22" s="271">
        <f>SUM(K22:L22)</f>
        <v>130</v>
      </c>
      <c r="O22" s="289"/>
    </row>
    <row r="23" spans="2:15" x14ac:dyDescent="0.3">
      <c r="B23" s="272" t="s">
        <v>13</v>
      </c>
      <c r="C23" s="284">
        <v>1</v>
      </c>
      <c r="D23" s="285">
        <v>16</v>
      </c>
      <c r="E23" s="284">
        <v>1</v>
      </c>
      <c r="F23" s="284">
        <v>0</v>
      </c>
      <c r="G23" s="271">
        <f t="shared" ref="G23:G29" si="4">SUM(E23:F23)</f>
        <v>1</v>
      </c>
      <c r="H23" s="263"/>
      <c r="I23" s="290">
        <v>185</v>
      </c>
      <c r="J23" s="291">
        <v>3934</v>
      </c>
      <c r="K23" s="288">
        <v>172</v>
      </c>
      <c r="L23" s="271">
        <v>13</v>
      </c>
      <c r="M23" s="271">
        <f>SUM(K23:L23)</f>
        <v>185</v>
      </c>
      <c r="O23" s="289" t="s">
        <v>112</v>
      </c>
    </row>
    <row r="24" spans="2:15" x14ac:dyDescent="0.3">
      <c r="B24" s="273" t="s">
        <v>15</v>
      </c>
      <c r="C24" s="284">
        <v>0</v>
      </c>
      <c r="D24" s="285">
        <v>0</v>
      </c>
      <c r="E24" s="284">
        <v>0</v>
      </c>
      <c r="F24" s="284">
        <v>0</v>
      </c>
      <c r="G24" s="271">
        <f t="shared" si="4"/>
        <v>0</v>
      </c>
      <c r="H24" s="263"/>
      <c r="I24" s="290">
        <v>141</v>
      </c>
      <c r="J24" s="291">
        <v>5780</v>
      </c>
      <c r="K24" s="288">
        <v>126</v>
      </c>
      <c r="L24" s="271">
        <v>15</v>
      </c>
      <c r="M24" s="271">
        <f t="shared" ref="M24:M29" si="5">SUM(K24:L24)</f>
        <v>141</v>
      </c>
      <c r="O24" t="s">
        <v>112</v>
      </c>
    </row>
    <row r="25" spans="2:15" x14ac:dyDescent="0.3">
      <c r="B25" s="273" t="s">
        <v>14</v>
      </c>
      <c r="C25" s="284">
        <v>0</v>
      </c>
      <c r="D25" s="285">
        <v>0</v>
      </c>
      <c r="E25" s="284">
        <v>0</v>
      </c>
      <c r="F25" s="284">
        <v>0</v>
      </c>
      <c r="G25" s="271">
        <f t="shared" si="4"/>
        <v>0</v>
      </c>
      <c r="H25" s="263"/>
      <c r="I25" s="290">
        <v>16</v>
      </c>
      <c r="J25" s="291">
        <v>248</v>
      </c>
      <c r="K25" s="288">
        <v>16</v>
      </c>
      <c r="L25" s="271">
        <v>0</v>
      </c>
      <c r="M25" s="271">
        <f t="shared" si="5"/>
        <v>16</v>
      </c>
    </row>
    <row r="26" spans="2:15" x14ac:dyDescent="0.3">
      <c r="B26" s="270" t="s">
        <v>12</v>
      </c>
      <c r="C26" s="284">
        <v>5</v>
      </c>
      <c r="D26" s="285">
        <v>100</v>
      </c>
      <c r="E26" s="285">
        <v>5</v>
      </c>
      <c r="F26" s="285">
        <v>0</v>
      </c>
      <c r="G26" s="271">
        <f t="shared" si="4"/>
        <v>5</v>
      </c>
      <c r="H26" s="263"/>
      <c r="I26" s="290">
        <v>78</v>
      </c>
      <c r="J26" s="291">
        <v>3845</v>
      </c>
      <c r="K26" s="288">
        <v>68</v>
      </c>
      <c r="L26" s="271">
        <v>10</v>
      </c>
      <c r="M26" s="271">
        <f t="shared" si="5"/>
        <v>78</v>
      </c>
      <c r="O26" t="s">
        <v>112</v>
      </c>
    </row>
    <row r="27" spans="2:15" x14ac:dyDescent="0.3">
      <c r="B27" s="270" t="s">
        <v>18</v>
      </c>
      <c r="C27" s="284">
        <v>0</v>
      </c>
      <c r="D27" s="285">
        <v>0</v>
      </c>
      <c r="E27" s="284">
        <v>0</v>
      </c>
      <c r="F27" s="284">
        <v>0</v>
      </c>
      <c r="G27" s="271">
        <f t="shared" si="4"/>
        <v>0</v>
      </c>
      <c r="H27" s="263"/>
      <c r="I27" s="290">
        <v>48</v>
      </c>
      <c r="J27" s="291">
        <v>988</v>
      </c>
      <c r="K27" s="290">
        <v>41</v>
      </c>
      <c r="L27" s="292">
        <v>7</v>
      </c>
      <c r="M27" s="271">
        <f t="shared" si="5"/>
        <v>48</v>
      </c>
      <c r="O27" t="s">
        <v>112</v>
      </c>
    </row>
    <row r="28" spans="2:15" x14ac:dyDescent="0.3">
      <c r="B28" s="270" t="s">
        <v>19</v>
      </c>
      <c r="C28" s="284">
        <v>0</v>
      </c>
      <c r="D28" s="285">
        <v>0</v>
      </c>
      <c r="E28" s="284">
        <v>0</v>
      </c>
      <c r="F28" s="284">
        <v>0</v>
      </c>
      <c r="G28" s="271">
        <f t="shared" si="4"/>
        <v>0</v>
      </c>
      <c r="H28" s="263"/>
      <c r="I28" s="290">
        <v>67</v>
      </c>
      <c r="J28" s="291">
        <v>2497</v>
      </c>
      <c r="K28" s="288">
        <v>67</v>
      </c>
      <c r="L28" s="271">
        <v>0</v>
      </c>
      <c r="M28" s="271">
        <f t="shared" si="5"/>
        <v>67</v>
      </c>
      <c r="N28" t="s">
        <v>112</v>
      </c>
    </row>
    <row r="29" spans="2:15" x14ac:dyDescent="0.3">
      <c r="B29" s="270" t="s">
        <v>17</v>
      </c>
      <c r="C29" s="284">
        <v>0</v>
      </c>
      <c r="D29" s="285">
        <v>0</v>
      </c>
      <c r="E29" s="284">
        <v>0</v>
      </c>
      <c r="F29" s="284">
        <v>0</v>
      </c>
      <c r="G29" s="271">
        <f t="shared" si="4"/>
        <v>0</v>
      </c>
      <c r="H29" s="263"/>
      <c r="I29" s="290">
        <v>336</v>
      </c>
      <c r="J29" s="291">
        <v>21199</v>
      </c>
      <c r="K29" s="290">
        <v>314</v>
      </c>
      <c r="L29" s="292">
        <v>22</v>
      </c>
      <c r="M29" s="271">
        <f t="shared" si="5"/>
        <v>336</v>
      </c>
    </row>
    <row r="30" spans="2:15" ht="15" thickBot="1" x14ac:dyDescent="0.35">
      <c r="B30" s="274" t="s">
        <v>20</v>
      </c>
      <c r="C30" s="275">
        <f t="shared" ref="C30:G30" si="6">+C22+C23+C24+C25+C26+C27+C28+C29</f>
        <v>11</v>
      </c>
      <c r="D30" s="293">
        <f t="shared" si="6"/>
        <v>1356</v>
      </c>
      <c r="E30" s="293">
        <f t="shared" si="6"/>
        <v>11</v>
      </c>
      <c r="F30" s="293">
        <v>0</v>
      </c>
      <c r="G30" s="275">
        <f t="shared" si="6"/>
        <v>11</v>
      </c>
      <c r="H30" s="263"/>
      <c r="I30" s="294">
        <f>SUM(I22:I29)</f>
        <v>1001</v>
      </c>
      <c r="J30" s="295">
        <f>SUM(J22:J29)</f>
        <v>46084</v>
      </c>
      <c r="K30" s="296">
        <f t="shared" ref="K30:M30" si="7">SUM(K22:K29)</f>
        <v>925</v>
      </c>
      <c r="L30" s="275">
        <f t="shared" si="7"/>
        <v>76</v>
      </c>
      <c r="M30" s="275">
        <f t="shared" si="7"/>
        <v>1001</v>
      </c>
    </row>
    <row r="31" spans="2:15" x14ac:dyDescent="0.3">
      <c r="B31" s="263"/>
      <c r="C31" s="263"/>
      <c r="D31" s="297"/>
      <c r="E31" s="263"/>
      <c r="F31" s="263"/>
      <c r="G31" s="263"/>
      <c r="H31" s="263"/>
      <c r="I31" s="263"/>
      <c r="J31" s="263"/>
      <c r="K31" s="264"/>
      <c r="L31" s="263"/>
      <c r="M31" s="263"/>
    </row>
    <row r="32" spans="2:15" x14ac:dyDescent="0.3">
      <c r="B32" s="298"/>
      <c r="C32" s="298"/>
      <c r="D32" s="262"/>
      <c r="E32" s="298" t="s">
        <v>112</v>
      </c>
      <c r="F32" s="298"/>
      <c r="G32" s="298"/>
      <c r="H32" s="263"/>
      <c r="I32" s="263"/>
      <c r="J32" s="263"/>
      <c r="K32" s="264"/>
      <c r="L32" s="263"/>
      <c r="M32" s="263"/>
    </row>
    <row r="33" spans="2:13" ht="15.6" x14ac:dyDescent="0.3">
      <c r="B33" s="61"/>
      <c r="C33" s="61"/>
      <c r="D33" s="264" t="s">
        <v>112</v>
      </c>
      <c r="E33" s="61"/>
      <c r="F33" s="61" t="s">
        <v>112</v>
      </c>
      <c r="G33" s="61" t="s">
        <v>112</v>
      </c>
      <c r="H33" s="61"/>
      <c r="I33" s="61"/>
      <c r="J33" s="61"/>
      <c r="K33" s="299"/>
      <c r="L33" s="61"/>
      <c r="M33" s="61"/>
    </row>
    <row r="34" spans="2:13" ht="15.6" x14ac:dyDescent="0.3">
      <c r="B34" s="300"/>
      <c r="C34" s="300"/>
      <c r="D34" s="61"/>
      <c r="E34" s="61"/>
      <c r="F34" s="61"/>
      <c r="G34" s="61" t="s">
        <v>112</v>
      </c>
      <c r="H34" s="61" t="s">
        <v>112</v>
      </c>
      <c r="I34" s="61" t="s">
        <v>112</v>
      </c>
      <c r="J34" s="61"/>
      <c r="K34" s="299"/>
      <c r="L34" s="61"/>
      <c r="M34" s="61"/>
    </row>
    <row r="35" spans="2:13" ht="15.6" x14ac:dyDescent="0.3">
      <c r="B35" s="61"/>
      <c r="C35" s="61"/>
      <c r="D35" s="61"/>
      <c r="E35" s="61" t="s">
        <v>112</v>
      </c>
      <c r="F35" s="61"/>
      <c r="G35" s="61" t="s">
        <v>112</v>
      </c>
      <c r="H35" s="61" t="s">
        <v>112</v>
      </c>
      <c r="I35" s="61"/>
      <c r="J35" s="61"/>
      <c r="K35" s="299"/>
      <c r="L35" s="61"/>
      <c r="M35" s="61"/>
    </row>
    <row r="36" spans="2:13" ht="15.6" x14ac:dyDescent="0.3">
      <c r="B36" s="61"/>
      <c r="C36" s="61"/>
      <c r="D36" s="61"/>
      <c r="E36" s="61"/>
      <c r="F36" s="61"/>
      <c r="G36" s="61" t="s">
        <v>112</v>
      </c>
      <c r="H36" s="61"/>
      <c r="I36" s="61"/>
      <c r="J36" s="61"/>
      <c r="K36" s="299"/>
      <c r="L36" s="61" t="s">
        <v>112</v>
      </c>
      <c r="M36" s="61"/>
    </row>
    <row r="37" spans="2:13" ht="15.6" x14ac:dyDescent="0.3">
      <c r="E37" s="299"/>
    </row>
    <row r="38" spans="2:13" ht="15.6" x14ac:dyDescent="0.3">
      <c r="E38" s="299"/>
    </row>
    <row r="39" spans="2:13" ht="15.6" x14ac:dyDescent="0.3">
      <c r="E39" s="299"/>
    </row>
    <row r="40" spans="2:13" ht="15.6" x14ac:dyDescent="0.3">
      <c r="E40" s="299"/>
    </row>
    <row r="41" spans="2:13" ht="15.6" x14ac:dyDescent="0.3">
      <c r="E41" s="299"/>
    </row>
    <row r="42" spans="2:13" ht="15.6" x14ac:dyDescent="0.3">
      <c r="E42" s="299"/>
    </row>
    <row r="43" spans="2:13" ht="15.6" x14ac:dyDescent="0.3">
      <c r="E43" s="299"/>
    </row>
    <row r="44" spans="2:13" ht="15.6" x14ac:dyDescent="0.3">
      <c r="E44" s="299"/>
    </row>
    <row r="45" spans="2:13" ht="15.6" x14ac:dyDescent="0.3">
      <c r="E45" s="299"/>
    </row>
  </sheetData>
  <mergeCells count="11">
    <mergeCell ref="B20:D20"/>
    <mergeCell ref="E20:G20"/>
    <mergeCell ref="I20:J20"/>
    <mergeCell ref="K20:M20"/>
    <mergeCell ref="B3:M3"/>
    <mergeCell ref="B4:M4"/>
    <mergeCell ref="B5:M5"/>
    <mergeCell ref="B7:E7"/>
    <mergeCell ref="F7:H7"/>
    <mergeCell ref="I7:J7"/>
    <mergeCell ref="K7:M7"/>
  </mergeCells>
  <pageMargins left="0.7" right="0.7" top="0.75" bottom="0.75" header="0.3" footer="0.3"/>
  <pageSetup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373D9-D60B-49D5-8A93-70DC46DA6A24}">
  <sheetPr>
    <pageSetUpPr fitToPage="1"/>
  </sheetPr>
  <dimension ref="B6:AH59"/>
  <sheetViews>
    <sheetView workbookViewId="0"/>
  </sheetViews>
  <sheetFormatPr defaultColWidth="8.88671875" defaultRowHeight="14.4" x14ac:dyDescent="0.3"/>
  <cols>
    <col min="2" max="2" width="11.109375" customWidth="1"/>
    <col min="3" max="3" width="14.21875" customWidth="1"/>
    <col min="4" max="4" width="21.109375" customWidth="1"/>
    <col min="5" max="5" width="11.21875" customWidth="1"/>
    <col min="6" max="6" width="14.88671875" customWidth="1"/>
    <col min="7" max="7" width="12.88671875" customWidth="1"/>
    <col min="8" max="8" width="21" customWidth="1"/>
    <col min="9" max="9" width="15" customWidth="1"/>
    <col min="10" max="10" width="15.109375" customWidth="1"/>
    <col min="11" max="11" width="9.44140625" customWidth="1"/>
    <col min="12" max="12" width="13.77734375" customWidth="1"/>
    <col min="13" max="13" width="9.77734375" customWidth="1"/>
    <col min="14" max="14" width="11.21875" customWidth="1"/>
    <col min="15" max="15" width="12.33203125" customWidth="1"/>
    <col min="16" max="16" width="10.77734375" customWidth="1"/>
    <col min="17" max="17" width="11" customWidth="1"/>
    <col min="18" max="18" width="11.6640625" customWidth="1"/>
    <col min="19" max="19" width="12.6640625" customWidth="1"/>
    <col min="20" max="20" width="11.88671875" customWidth="1"/>
    <col min="21" max="21" width="13.5546875" customWidth="1"/>
    <col min="22" max="23" width="12.21875" customWidth="1"/>
    <col min="24" max="24" width="10.6640625" customWidth="1"/>
    <col min="25" max="25" width="12.33203125" customWidth="1"/>
    <col min="26" max="26" width="8.44140625" customWidth="1"/>
    <col min="27" max="27" width="12" customWidth="1"/>
    <col min="28" max="28" width="6.88671875" customWidth="1"/>
    <col min="29" max="31" width="10.5546875" customWidth="1"/>
    <col min="32" max="32" width="14.44140625" customWidth="1"/>
  </cols>
  <sheetData>
    <row r="6" spans="2:32" ht="15.6" customHeight="1" x14ac:dyDescent="0.3">
      <c r="B6" s="404" t="s">
        <v>24</v>
      </c>
      <c r="C6" s="404"/>
      <c r="D6" s="404"/>
      <c r="E6" s="404"/>
      <c r="F6" s="404"/>
      <c r="G6" s="404"/>
      <c r="H6" s="404"/>
      <c r="I6" s="404"/>
      <c r="J6" s="404"/>
      <c r="K6" s="404"/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4"/>
      <c r="AE6" s="404"/>
      <c r="AF6" s="404"/>
    </row>
    <row r="7" spans="2:32" ht="18" x14ac:dyDescent="0.35">
      <c r="B7" s="405" t="s">
        <v>25</v>
      </c>
      <c r="C7" s="405"/>
      <c r="D7" s="405"/>
      <c r="E7" s="405"/>
      <c r="F7" s="405"/>
      <c r="G7" s="405"/>
      <c r="H7" s="405"/>
      <c r="I7" s="405"/>
      <c r="J7" s="405"/>
      <c r="K7" s="405"/>
      <c r="L7" s="405"/>
      <c r="M7" s="405"/>
      <c r="N7" s="405"/>
      <c r="O7" s="405"/>
      <c r="P7" s="405"/>
      <c r="Q7" s="405"/>
      <c r="R7" s="405"/>
      <c r="S7" s="405"/>
      <c r="T7" s="405"/>
      <c r="U7" s="405"/>
      <c r="V7" s="405"/>
      <c r="W7" s="405"/>
      <c r="X7" s="405"/>
      <c r="Y7" s="405"/>
      <c r="Z7" s="405"/>
      <c r="AA7" s="405"/>
      <c r="AB7" s="405"/>
      <c r="AC7" s="405"/>
      <c r="AD7" s="405"/>
      <c r="AE7" s="405"/>
      <c r="AF7" s="405"/>
    </row>
    <row r="8" spans="2:32" ht="18" x14ac:dyDescent="0.35">
      <c r="B8" s="405" t="s">
        <v>26</v>
      </c>
      <c r="C8" s="405"/>
      <c r="D8" s="405"/>
      <c r="E8" s="405"/>
      <c r="F8" s="405"/>
      <c r="G8" s="405"/>
      <c r="H8" s="405"/>
      <c r="I8" s="405"/>
      <c r="J8" s="405"/>
      <c r="K8" s="405"/>
      <c r="L8" s="405"/>
      <c r="M8" s="405"/>
      <c r="N8" s="405"/>
      <c r="O8" s="405"/>
      <c r="P8" s="405"/>
      <c r="Q8" s="405"/>
      <c r="R8" s="405"/>
      <c r="S8" s="405"/>
      <c r="T8" s="405"/>
      <c r="U8" s="405"/>
      <c r="V8" s="405"/>
      <c r="W8" s="405"/>
      <c r="X8" s="405"/>
      <c r="Y8" s="405"/>
      <c r="Z8" s="405"/>
      <c r="AA8" s="405"/>
      <c r="AB8" s="405"/>
      <c r="AC8" s="405"/>
      <c r="AD8" s="405"/>
      <c r="AE8" s="405"/>
      <c r="AF8" s="405"/>
    </row>
    <row r="9" spans="2:32" ht="16.2" thickBot="1" x14ac:dyDescent="0.35"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</row>
    <row r="10" spans="2:32" ht="18.600000000000001" thickBot="1" x14ac:dyDescent="0.4">
      <c r="B10" s="406" t="s">
        <v>27</v>
      </c>
      <c r="C10" s="407"/>
      <c r="D10" s="407"/>
      <c r="E10" s="407"/>
      <c r="F10" s="407"/>
      <c r="G10" s="407"/>
      <c r="H10" s="407"/>
      <c r="I10" s="407"/>
      <c r="J10" s="407"/>
      <c r="K10" s="407"/>
      <c r="L10" s="407"/>
      <c r="M10" s="407"/>
      <c r="N10" s="407"/>
      <c r="O10" s="407"/>
      <c r="P10" s="407"/>
      <c r="Q10" s="407"/>
      <c r="R10" s="407"/>
      <c r="S10" s="407"/>
      <c r="T10" s="407"/>
      <c r="U10" s="407"/>
      <c r="V10" s="407"/>
      <c r="W10" s="407"/>
      <c r="X10" s="407"/>
      <c r="Y10" s="407"/>
      <c r="Z10" s="407"/>
      <c r="AA10" s="407"/>
      <c r="AB10" s="407"/>
      <c r="AC10" s="407"/>
      <c r="AD10" s="407"/>
      <c r="AE10" s="407"/>
      <c r="AF10" s="408"/>
    </row>
    <row r="11" spans="2:32" ht="33.6" customHeight="1" thickBot="1" x14ac:dyDescent="0.35">
      <c r="B11" s="409" t="s">
        <v>28</v>
      </c>
      <c r="C11" s="412" t="s">
        <v>29</v>
      </c>
      <c r="D11" s="412" t="s">
        <v>30</v>
      </c>
      <c r="E11" s="415" t="s">
        <v>31</v>
      </c>
      <c r="F11" s="416"/>
      <c r="G11" s="417"/>
      <c r="H11" s="418" t="s">
        <v>32</v>
      </c>
      <c r="I11" s="419"/>
      <c r="J11" s="419"/>
      <c r="K11" s="64"/>
      <c r="L11" s="415" t="s">
        <v>33</v>
      </c>
      <c r="M11" s="416"/>
      <c r="N11" s="416"/>
      <c r="O11" s="416"/>
      <c r="P11" s="416"/>
      <c r="Q11" s="416"/>
      <c r="R11" s="416"/>
      <c r="S11" s="416"/>
      <c r="T11" s="416"/>
      <c r="U11" s="416"/>
      <c r="V11" s="416"/>
      <c r="W11" s="416"/>
      <c r="X11" s="416"/>
      <c r="Y11" s="416"/>
      <c r="Z11" s="416"/>
      <c r="AA11" s="416"/>
      <c r="AB11" s="416"/>
      <c r="AC11" s="416"/>
      <c r="AD11" s="416"/>
      <c r="AE11" s="416"/>
      <c r="AF11" s="417"/>
    </row>
    <row r="12" spans="2:32" ht="17.399999999999999" customHeight="1" thickBot="1" x14ac:dyDescent="0.35">
      <c r="B12" s="410"/>
      <c r="C12" s="413"/>
      <c r="D12" s="413"/>
      <c r="E12" s="398" t="s">
        <v>34</v>
      </c>
      <c r="F12" s="400" t="s">
        <v>35</v>
      </c>
      <c r="G12" s="396" t="s">
        <v>36</v>
      </c>
      <c r="H12" s="398" t="s">
        <v>37</v>
      </c>
      <c r="I12" s="396" t="s">
        <v>38</v>
      </c>
      <c r="J12" s="402" t="s">
        <v>39</v>
      </c>
      <c r="K12" s="396" t="s">
        <v>40</v>
      </c>
      <c r="L12" s="392" t="s">
        <v>41</v>
      </c>
      <c r="M12" s="393"/>
      <c r="N12" s="392" t="s">
        <v>42</v>
      </c>
      <c r="O12" s="393"/>
      <c r="P12" s="392" t="s">
        <v>43</v>
      </c>
      <c r="Q12" s="393"/>
      <c r="R12" s="392" t="s">
        <v>44</v>
      </c>
      <c r="S12" s="393"/>
      <c r="T12" s="392" t="s">
        <v>45</v>
      </c>
      <c r="U12" s="393"/>
      <c r="V12" s="392" t="s">
        <v>46</v>
      </c>
      <c r="W12" s="393"/>
      <c r="X12" s="392" t="s">
        <v>47</v>
      </c>
      <c r="Y12" s="393"/>
      <c r="Z12" s="392" t="s">
        <v>48</v>
      </c>
      <c r="AA12" s="393"/>
      <c r="AB12" s="392" t="s">
        <v>49</v>
      </c>
      <c r="AC12" s="393"/>
      <c r="AD12" s="392" t="s">
        <v>50</v>
      </c>
      <c r="AE12" s="393"/>
      <c r="AF12" s="394" t="s">
        <v>51</v>
      </c>
    </row>
    <row r="13" spans="2:32" ht="13.2" customHeight="1" thickBot="1" x14ac:dyDescent="0.35">
      <c r="B13" s="411"/>
      <c r="C13" s="414"/>
      <c r="D13" s="414"/>
      <c r="E13" s="399"/>
      <c r="F13" s="401"/>
      <c r="G13" s="397"/>
      <c r="H13" s="399"/>
      <c r="I13" s="397"/>
      <c r="J13" s="403"/>
      <c r="K13" s="397"/>
      <c r="L13" s="65" t="s">
        <v>52</v>
      </c>
      <c r="M13" s="65" t="s">
        <v>53</v>
      </c>
      <c r="N13" s="65" t="s">
        <v>52</v>
      </c>
      <c r="O13" s="65" t="s">
        <v>53</v>
      </c>
      <c r="P13" s="65" t="s">
        <v>52</v>
      </c>
      <c r="Q13" s="66" t="s">
        <v>53</v>
      </c>
      <c r="R13" s="65" t="s">
        <v>52</v>
      </c>
      <c r="S13" s="67" t="s">
        <v>53</v>
      </c>
      <c r="T13" s="65" t="s">
        <v>52</v>
      </c>
      <c r="U13" s="67" t="s">
        <v>53</v>
      </c>
      <c r="V13" s="65" t="s">
        <v>52</v>
      </c>
      <c r="W13" s="67" t="s">
        <v>53</v>
      </c>
      <c r="X13" s="65" t="s">
        <v>52</v>
      </c>
      <c r="Y13" s="67" t="s">
        <v>53</v>
      </c>
      <c r="Z13" s="65" t="s">
        <v>52</v>
      </c>
      <c r="AA13" s="67" t="s">
        <v>53</v>
      </c>
      <c r="AB13" s="65" t="s">
        <v>52</v>
      </c>
      <c r="AC13" s="67" t="s">
        <v>53</v>
      </c>
      <c r="AD13" s="65" t="s">
        <v>52</v>
      </c>
      <c r="AE13" s="67" t="s">
        <v>53</v>
      </c>
      <c r="AF13" s="395"/>
    </row>
    <row r="14" spans="2:32" ht="18.600000000000001" thickBot="1" x14ac:dyDescent="0.4">
      <c r="B14" s="68">
        <v>1</v>
      </c>
      <c r="C14" s="69" t="s">
        <v>12</v>
      </c>
      <c r="D14" s="70">
        <v>149637</v>
      </c>
      <c r="E14" s="71">
        <v>43840</v>
      </c>
      <c r="F14" s="72">
        <v>39701</v>
      </c>
      <c r="G14" s="72">
        <f>E14+F14</f>
        <v>83541</v>
      </c>
      <c r="H14" s="72">
        <v>20744</v>
      </c>
      <c r="I14" s="73">
        <v>43374</v>
      </c>
      <c r="J14" s="74">
        <f>I14+H14</f>
        <v>64118</v>
      </c>
      <c r="K14" s="73">
        <f t="shared" ref="K14:K24" si="0">J14/G14</f>
        <v>0.76750338157311981</v>
      </c>
      <c r="L14" s="75">
        <v>25</v>
      </c>
      <c r="M14" s="76">
        <v>75</v>
      </c>
      <c r="N14" s="77">
        <v>500</v>
      </c>
      <c r="O14" s="76">
        <v>200</v>
      </c>
      <c r="P14" s="78">
        <v>7243</v>
      </c>
      <c r="Q14" s="79">
        <v>13085</v>
      </c>
      <c r="R14" s="80">
        <f>'[1]Reg. Central'!K11+'[1]Reg. Central'!K12</f>
        <v>5214</v>
      </c>
      <c r="S14" s="81">
        <f>'[1]Reg. Central'!L11+'[1]Reg. Central'!L12</f>
        <v>10918</v>
      </c>
      <c r="T14" s="82">
        <v>3166</v>
      </c>
      <c r="U14" s="83">
        <v>14070</v>
      </c>
      <c r="V14" s="83">
        <v>2345</v>
      </c>
      <c r="W14" s="84">
        <v>2431</v>
      </c>
      <c r="X14" s="83"/>
      <c r="Y14" s="84">
        <v>3117</v>
      </c>
      <c r="Z14" s="85">
        <v>0</v>
      </c>
      <c r="AA14" s="86">
        <v>245</v>
      </c>
      <c r="AB14" s="87">
        <v>0</v>
      </c>
      <c r="AC14" s="88">
        <v>0</v>
      </c>
      <c r="AD14" s="89"/>
      <c r="AE14" s="90"/>
      <c r="AF14" s="91">
        <f>L14+M14+N14+O14+P14+Q14+R14+S14+T14+U14+V14+W14+X14+Y14+Z14+AA14+AB14+AC14+AD14+AE14</f>
        <v>62634</v>
      </c>
    </row>
    <row r="15" spans="2:32" ht="18.600000000000001" thickBot="1" x14ac:dyDescent="0.4">
      <c r="B15" s="92">
        <v>2</v>
      </c>
      <c r="C15" s="93" t="s">
        <v>54</v>
      </c>
      <c r="D15" s="94">
        <v>105588.33</v>
      </c>
      <c r="E15" s="95">
        <v>7173</v>
      </c>
      <c r="F15" s="96">
        <v>28702</v>
      </c>
      <c r="G15" s="96">
        <f t="shared" ref="G15:G24" si="1">E15+F15</f>
        <v>35875</v>
      </c>
      <c r="H15" s="96">
        <v>2510.5500000000002</v>
      </c>
      <c r="I15" s="97">
        <v>28418.52</v>
      </c>
      <c r="J15" s="98">
        <f t="shared" ref="J15:J23" si="2">I15+H15</f>
        <v>30929.07</v>
      </c>
      <c r="K15" s="73">
        <f t="shared" si="0"/>
        <v>0.86213435540069683</v>
      </c>
      <c r="L15" s="99">
        <v>15.52</v>
      </c>
      <c r="M15" s="99">
        <v>126.66</v>
      </c>
      <c r="N15" s="99">
        <v>379</v>
      </c>
      <c r="O15" s="99">
        <v>5600.22</v>
      </c>
      <c r="P15" s="100">
        <v>5.46</v>
      </c>
      <c r="Q15" s="101">
        <v>1454.14</v>
      </c>
      <c r="R15" s="100">
        <v>92.05</v>
      </c>
      <c r="S15" s="101">
        <v>2264.85</v>
      </c>
      <c r="T15" s="102">
        <v>158.55000000000001</v>
      </c>
      <c r="U15" s="103">
        <v>3265.61</v>
      </c>
      <c r="V15" s="104">
        <v>99.4</v>
      </c>
      <c r="W15" s="90">
        <v>6919.6</v>
      </c>
      <c r="X15" s="103">
        <v>22.4</v>
      </c>
      <c r="Y15" s="105">
        <v>7192.46</v>
      </c>
      <c r="Z15" s="106">
        <v>68.25</v>
      </c>
      <c r="AA15" s="107">
        <v>7892.2</v>
      </c>
      <c r="AB15" s="87">
        <v>0</v>
      </c>
      <c r="AC15" s="108">
        <v>1513.5</v>
      </c>
      <c r="AD15" s="104">
        <v>749.51</v>
      </c>
      <c r="AE15" s="90">
        <v>2998.04</v>
      </c>
      <c r="AF15" s="91">
        <f t="shared" ref="AF15:AF24" si="3">L15+M15+N15+O15+P15+Q15+R15+S15+T15+U15+V15+W15+X15+Y15+Z15+AA15+AB15+AC15+AD15+AE15</f>
        <v>40817.420000000006</v>
      </c>
    </row>
    <row r="16" spans="2:32" ht="18.600000000000001" thickBot="1" x14ac:dyDescent="0.4">
      <c r="B16" s="380">
        <v>3</v>
      </c>
      <c r="C16" s="69" t="s">
        <v>14</v>
      </c>
      <c r="D16" s="70">
        <v>44265.35</v>
      </c>
      <c r="E16" s="109">
        <v>1927</v>
      </c>
      <c r="F16" s="110">
        <v>6721</v>
      </c>
      <c r="G16" s="72">
        <f t="shared" si="1"/>
        <v>8648</v>
      </c>
      <c r="H16" s="72">
        <v>578.1</v>
      </c>
      <c r="I16" s="73">
        <v>6666.9</v>
      </c>
      <c r="J16" s="74">
        <f t="shared" si="2"/>
        <v>7245</v>
      </c>
      <c r="K16" s="73">
        <f t="shared" si="0"/>
        <v>0.83776595744680848</v>
      </c>
      <c r="L16" s="99">
        <v>7.2</v>
      </c>
      <c r="M16" s="99">
        <v>30</v>
      </c>
      <c r="N16" s="99">
        <v>136.81</v>
      </c>
      <c r="O16" s="99">
        <v>350.28</v>
      </c>
      <c r="P16" s="100">
        <v>190</v>
      </c>
      <c r="Q16" s="101">
        <v>421.08</v>
      </c>
      <c r="R16" s="100">
        <v>229.22</v>
      </c>
      <c r="S16" s="101">
        <v>1298.9000000000001</v>
      </c>
      <c r="T16" s="101">
        <v>83</v>
      </c>
      <c r="U16" s="100">
        <v>2149.2800000000002</v>
      </c>
      <c r="V16" s="104">
        <v>109.5</v>
      </c>
      <c r="W16" s="90">
        <v>1600.28</v>
      </c>
      <c r="X16" s="100">
        <v>34.74</v>
      </c>
      <c r="Y16" s="111">
        <v>210</v>
      </c>
      <c r="Z16" s="85">
        <v>0</v>
      </c>
      <c r="AA16" s="112">
        <v>0</v>
      </c>
      <c r="AB16" s="87">
        <v>0</v>
      </c>
      <c r="AC16" s="108">
        <v>0</v>
      </c>
      <c r="AD16" s="104"/>
      <c r="AE16" s="90"/>
      <c r="AF16" s="91">
        <f t="shared" si="3"/>
        <v>6850.29</v>
      </c>
    </row>
    <row r="17" spans="2:34" ht="43.2" customHeight="1" thickBot="1" x14ac:dyDescent="0.4">
      <c r="B17" s="381"/>
      <c r="C17" s="113" t="s">
        <v>55</v>
      </c>
      <c r="D17" s="70">
        <v>6714</v>
      </c>
      <c r="E17" s="114">
        <v>6155</v>
      </c>
      <c r="F17" s="115">
        <v>0</v>
      </c>
      <c r="G17" s="116">
        <f t="shared" si="1"/>
        <v>6155</v>
      </c>
      <c r="H17" s="115">
        <v>3787.69</v>
      </c>
      <c r="I17" s="117">
        <v>0</v>
      </c>
      <c r="J17" s="118">
        <f t="shared" si="2"/>
        <v>3787.69</v>
      </c>
      <c r="K17" s="119">
        <f t="shared" si="0"/>
        <v>0.61538424045491469</v>
      </c>
      <c r="L17" s="83">
        <v>0</v>
      </c>
      <c r="M17" s="83">
        <v>0</v>
      </c>
      <c r="N17" s="83">
        <v>0</v>
      </c>
      <c r="O17" s="83">
        <v>0</v>
      </c>
      <c r="P17" s="83">
        <v>0</v>
      </c>
      <c r="Q17" s="86">
        <v>0</v>
      </c>
      <c r="R17" s="86">
        <v>0</v>
      </c>
      <c r="S17" s="86">
        <v>0</v>
      </c>
      <c r="T17" s="86">
        <v>0</v>
      </c>
      <c r="U17" s="83">
        <v>4493.1499999999996</v>
      </c>
      <c r="V17" s="120">
        <v>0</v>
      </c>
      <c r="W17" s="121">
        <v>0</v>
      </c>
      <c r="X17" s="122">
        <v>0</v>
      </c>
      <c r="Y17" s="121">
        <v>0</v>
      </c>
      <c r="Z17" s="85">
        <v>0</v>
      </c>
      <c r="AA17" s="112">
        <v>0</v>
      </c>
      <c r="AB17" s="123">
        <v>0</v>
      </c>
      <c r="AC17" s="124">
        <v>0</v>
      </c>
      <c r="AD17" s="120"/>
      <c r="AE17" s="121"/>
      <c r="AF17" s="91">
        <f t="shared" si="3"/>
        <v>4493.1499999999996</v>
      </c>
    </row>
    <row r="18" spans="2:34" ht="18.600000000000001" thickBot="1" x14ac:dyDescent="0.4">
      <c r="B18" s="92">
        <v>4</v>
      </c>
      <c r="C18" s="69" t="s">
        <v>15</v>
      </c>
      <c r="D18" s="70">
        <v>106540.9</v>
      </c>
      <c r="E18" s="125">
        <v>7644</v>
      </c>
      <c r="F18" s="126">
        <v>27877</v>
      </c>
      <c r="G18" s="72">
        <f t="shared" si="1"/>
        <v>35521</v>
      </c>
      <c r="H18" s="127">
        <v>2675.4</v>
      </c>
      <c r="I18" s="128">
        <v>20752.46</v>
      </c>
      <c r="J18" s="129">
        <f t="shared" si="2"/>
        <v>23427.86</v>
      </c>
      <c r="K18" s="73">
        <f t="shared" si="0"/>
        <v>0.65954956223079308</v>
      </c>
      <c r="L18" s="99">
        <v>22</v>
      </c>
      <c r="M18" s="99">
        <v>51</v>
      </c>
      <c r="N18" s="99">
        <v>156</v>
      </c>
      <c r="O18" s="99">
        <v>1500</v>
      </c>
      <c r="P18" s="100">
        <v>170.1</v>
      </c>
      <c r="Q18" s="101">
        <v>4570.8</v>
      </c>
      <c r="R18" s="100">
        <v>390</v>
      </c>
      <c r="S18" s="101">
        <v>6911.67</v>
      </c>
      <c r="T18" s="102"/>
      <c r="U18" s="103">
        <v>6201.58</v>
      </c>
      <c r="V18" s="104">
        <v>172.3</v>
      </c>
      <c r="W18" s="90">
        <v>3019.35</v>
      </c>
      <c r="X18" s="100">
        <v>87.08</v>
      </c>
      <c r="Y18" s="111">
        <v>742</v>
      </c>
      <c r="Z18" s="106">
        <v>32</v>
      </c>
      <c r="AA18" s="87">
        <v>170</v>
      </c>
      <c r="AB18" s="87">
        <v>0</v>
      </c>
      <c r="AC18" s="108">
        <v>0</v>
      </c>
      <c r="AD18" s="104"/>
      <c r="AE18" s="90"/>
      <c r="AF18" s="91">
        <f t="shared" si="3"/>
        <v>24195.88</v>
      </c>
    </row>
    <row r="19" spans="2:34" ht="18" customHeight="1" thickBot="1" x14ac:dyDescent="0.4">
      <c r="B19" s="130">
        <v>5</v>
      </c>
      <c r="C19" s="93" t="s">
        <v>16</v>
      </c>
      <c r="D19" s="131">
        <v>193414.16</v>
      </c>
      <c r="E19" s="132">
        <v>44978</v>
      </c>
      <c r="F19" s="133">
        <v>34143</v>
      </c>
      <c r="G19" s="96">
        <f t="shared" si="1"/>
        <v>79121</v>
      </c>
      <c r="H19" s="133">
        <v>17991.2</v>
      </c>
      <c r="I19" s="134">
        <v>40608.800000000003</v>
      </c>
      <c r="J19" s="98">
        <f t="shared" si="2"/>
        <v>58600</v>
      </c>
      <c r="K19" s="73">
        <f t="shared" si="0"/>
        <v>0.74063775735898185</v>
      </c>
      <c r="L19" s="99">
        <v>0</v>
      </c>
      <c r="M19" s="99">
        <v>0</v>
      </c>
      <c r="N19" s="99">
        <v>1600</v>
      </c>
      <c r="O19" s="99">
        <v>2124</v>
      </c>
      <c r="P19" s="100">
        <v>5862.73</v>
      </c>
      <c r="Q19" s="101">
        <v>3209.77</v>
      </c>
      <c r="R19" s="100">
        <v>6684.55</v>
      </c>
      <c r="S19" s="100">
        <v>6671.71</v>
      </c>
      <c r="T19" s="135">
        <v>6264.35</v>
      </c>
      <c r="U19" s="135">
        <v>5244.18</v>
      </c>
      <c r="V19" s="106">
        <v>6472.03</v>
      </c>
      <c r="W19" s="106">
        <v>6922.71</v>
      </c>
      <c r="X19" s="106">
        <v>1206.7</v>
      </c>
      <c r="Y19" s="106">
        <v>1693.56</v>
      </c>
      <c r="Z19" s="106">
        <v>383.81</v>
      </c>
      <c r="AA19" s="87">
        <v>10745.48</v>
      </c>
      <c r="AB19" s="87">
        <v>0</v>
      </c>
      <c r="AC19" s="108">
        <v>1006</v>
      </c>
      <c r="AD19" s="104">
        <v>1840.86</v>
      </c>
      <c r="AE19" s="90">
        <v>4977.1400000000003</v>
      </c>
      <c r="AF19" s="91">
        <f t="shared" si="3"/>
        <v>72909.579999999987</v>
      </c>
    </row>
    <row r="20" spans="2:34" ht="18.600000000000001" thickBot="1" x14ac:dyDescent="0.4">
      <c r="B20" s="92">
        <v>6</v>
      </c>
      <c r="C20" s="69" t="s">
        <v>17</v>
      </c>
      <c r="D20" s="131">
        <v>560941</v>
      </c>
      <c r="E20" s="136">
        <v>14673</v>
      </c>
      <c r="F20" s="137">
        <v>181560</v>
      </c>
      <c r="G20" s="72">
        <f t="shared" si="1"/>
        <v>196233</v>
      </c>
      <c r="H20" s="72">
        <v>14034</v>
      </c>
      <c r="I20" s="73">
        <v>118163.74</v>
      </c>
      <c r="J20" s="74">
        <f t="shared" si="2"/>
        <v>132197.74</v>
      </c>
      <c r="K20" s="73">
        <f t="shared" si="0"/>
        <v>0.67367741409446924</v>
      </c>
      <c r="L20" s="138">
        <v>0</v>
      </c>
      <c r="M20" s="139">
        <v>0</v>
      </c>
      <c r="N20" s="140">
        <v>100</v>
      </c>
      <c r="O20" s="141">
        <v>136.44</v>
      </c>
      <c r="P20" s="142">
        <v>4000</v>
      </c>
      <c r="Q20" s="143">
        <v>12000</v>
      </c>
      <c r="R20" s="76">
        <v>8600</v>
      </c>
      <c r="S20" s="77">
        <v>23557</v>
      </c>
      <c r="T20" s="93"/>
      <c r="U20" s="144">
        <v>30215.93</v>
      </c>
      <c r="V20" s="144"/>
      <c r="W20" s="145">
        <v>43503</v>
      </c>
      <c r="X20" s="76"/>
      <c r="Y20" s="77">
        <v>4273.6000000000004</v>
      </c>
      <c r="Z20" s="85">
        <v>0</v>
      </c>
      <c r="AA20" s="146">
        <v>460</v>
      </c>
      <c r="AB20" s="87">
        <v>0</v>
      </c>
      <c r="AC20" s="108">
        <v>333.3</v>
      </c>
      <c r="AD20" s="104"/>
      <c r="AE20" s="90">
        <v>60</v>
      </c>
      <c r="AF20" s="91">
        <f t="shared" si="3"/>
        <v>127239.27</v>
      </c>
      <c r="AH20" s="147"/>
    </row>
    <row r="21" spans="2:34" ht="18.600000000000001" thickBot="1" x14ac:dyDescent="0.4">
      <c r="B21" s="380">
        <v>7</v>
      </c>
      <c r="C21" s="148" t="s">
        <v>18</v>
      </c>
      <c r="D21" s="94">
        <v>170022</v>
      </c>
      <c r="E21" s="149">
        <v>37042</v>
      </c>
      <c r="F21" s="150">
        <v>20003</v>
      </c>
      <c r="G21" s="151">
        <f t="shared" si="1"/>
        <v>57045</v>
      </c>
      <c r="H21" s="151">
        <v>3650</v>
      </c>
      <c r="I21" s="152">
        <v>12873.4</v>
      </c>
      <c r="J21" s="153">
        <f>I21+H21</f>
        <v>16523.400000000001</v>
      </c>
      <c r="K21" s="73">
        <f t="shared" si="0"/>
        <v>0.28965553510386538</v>
      </c>
      <c r="L21" s="75">
        <v>175</v>
      </c>
      <c r="M21" s="154">
        <v>350</v>
      </c>
      <c r="N21" s="77">
        <v>954</v>
      </c>
      <c r="O21" s="76">
        <v>1900</v>
      </c>
      <c r="P21" s="76">
        <v>1150</v>
      </c>
      <c r="Q21" s="155">
        <v>2464</v>
      </c>
      <c r="R21" s="156">
        <v>628</v>
      </c>
      <c r="S21" s="145">
        <v>2986</v>
      </c>
      <c r="T21" s="75">
        <v>1000</v>
      </c>
      <c r="U21" s="76">
        <v>2614</v>
      </c>
      <c r="V21" s="154">
        <v>614</v>
      </c>
      <c r="W21" s="157">
        <v>3000</v>
      </c>
      <c r="X21" s="144"/>
      <c r="Y21" s="145">
        <v>3164</v>
      </c>
      <c r="Z21" s="85">
        <v>0</v>
      </c>
      <c r="AA21" s="112">
        <v>0</v>
      </c>
      <c r="AB21" s="87">
        <v>0</v>
      </c>
      <c r="AC21" s="108">
        <v>0</v>
      </c>
      <c r="AD21" s="104"/>
      <c r="AE21" s="90"/>
      <c r="AF21" s="91">
        <f t="shared" si="3"/>
        <v>20999</v>
      </c>
    </row>
    <row r="22" spans="2:34" ht="32.4" thickBot="1" x14ac:dyDescent="0.4">
      <c r="B22" s="381"/>
      <c r="C22" s="113" t="s">
        <v>56</v>
      </c>
      <c r="D22" s="70">
        <v>32450</v>
      </c>
      <c r="E22" s="116">
        <v>32450</v>
      </c>
      <c r="F22" s="147"/>
      <c r="G22" s="158">
        <f t="shared" si="1"/>
        <v>32450</v>
      </c>
      <c r="H22" s="116">
        <v>30000</v>
      </c>
      <c r="I22" s="119"/>
      <c r="J22" s="159">
        <f t="shared" si="2"/>
        <v>30000</v>
      </c>
      <c r="K22" s="119">
        <f t="shared" si="0"/>
        <v>0.92449922958397535</v>
      </c>
      <c r="L22" s="112">
        <v>0</v>
      </c>
      <c r="M22" s="85">
        <v>0</v>
      </c>
      <c r="N22" s="160">
        <v>0</v>
      </c>
      <c r="O22" s="85">
        <v>0</v>
      </c>
      <c r="P22" s="161">
        <v>0</v>
      </c>
      <c r="Q22" s="161">
        <v>0</v>
      </c>
      <c r="R22" s="161">
        <v>0</v>
      </c>
      <c r="S22" s="162">
        <v>0</v>
      </c>
      <c r="T22" s="163">
        <v>26000</v>
      </c>
      <c r="U22" s="162">
        <v>0</v>
      </c>
      <c r="V22" s="163">
        <v>6480</v>
      </c>
      <c r="W22" s="162">
        <v>0</v>
      </c>
      <c r="X22" s="161">
        <v>2830</v>
      </c>
      <c r="Y22" s="164">
        <v>0</v>
      </c>
      <c r="Z22" s="161">
        <v>0</v>
      </c>
      <c r="AA22" s="164">
        <v>0</v>
      </c>
      <c r="AB22" s="165">
        <v>0</v>
      </c>
      <c r="AC22" s="166">
        <v>0</v>
      </c>
      <c r="AD22" s="120"/>
      <c r="AE22" s="121"/>
      <c r="AF22" s="91">
        <f t="shared" si="3"/>
        <v>35310</v>
      </c>
    </row>
    <row r="23" spans="2:34" ht="18.600000000000001" thickBot="1" x14ac:dyDescent="0.4">
      <c r="B23" s="167">
        <v>8</v>
      </c>
      <c r="C23" s="148" t="s">
        <v>19</v>
      </c>
      <c r="D23" s="168">
        <v>248486</v>
      </c>
      <c r="E23" s="169">
        <v>44635.199999999997</v>
      </c>
      <c r="F23" s="72">
        <v>89126.8</v>
      </c>
      <c r="G23" s="72">
        <f t="shared" si="1"/>
        <v>133762</v>
      </c>
      <c r="H23" s="72">
        <v>21267.8</v>
      </c>
      <c r="I23" s="73">
        <v>65544.320000000007</v>
      </c>
      <c r="J23" s="74">
        <f t="shared" si="2"/>
        <v>86812.12000000001</v>
      </c>
      <c r="K23" s="73">
        <f t="shared" si="0"/>
        <v>0.64900435101149812</v>
      </c>
      <c r="L23" s="75">
        <v>0</v>
      </c>
      <c r="M23" s="154">
        <v>0</v>
      </c>
      <c r="N23" s="157">
        <v>711.97</v>
      </c>
      <c r="O23" s="154">
        <v>1022.13</v>
      </c>
      <c r="P23" s="76">
        <v>3000.1</v>
      </c>
      <c r="Q23" s="77">
        <v>8179</v>
      </c>
      <c r="R23" s="76">
        <v>6492.77</v>
      </c>
      <c r="S23" s="77">
        <v>13991.57</v>
      </c>
      <c r="T23" s="75">
        <v>1492</v>
      </c>
      <c r="U23" s="154">
        <v>18492.34</v>
      </c>
      <c r="V23" s="154"/>
      <c r="W23" s="77">
        <v>22468.09</v>
      </c>
      <c r="X23" s="76"/>
      <c r="Y23" s="77">
        <v>7342.47</v>
      </c>
      <c r="Z23" s="85">
        <v>0</v>
      </c>
      <c r="AA23" s="75">
        <v>6124.23</v>
      </c>
      <c r="AB23" s="165">
        <v>0</v>
      </c>
      <c r="AC23" s="75">
        <v>3817.15</v>
      </c>
      <c r="AD23" s="170"/>
      <c r="AE23" s="171">
        <v>100</v>
      </c>
      <c r="AF23" s="91">
        <f t="shared" si="3"/>
        <v>93233.819999999992</v>
      </c>
    </row>
    <row r="24" spans="2:34" ht="18.600000000000001" thickBot="1" x14ac:dyDescent="0.4">
      <c r="B24" s="382" t="s">
        <v>57</v>
      </c>
      <c r="C24" s="383"/>
      <c r="D24" s="172">
        <f t="shared" ref="D24:J24" si="4">SUM(D14:D23)</f>
        <v>1618058.74</v>
      </c>
      <c r="E24" s="173">
        <f t="shared" si="4"/>
        <v>240517.2</v>
      </c>
      <c r="F24" s="174">
        <f t="shared" si="4"/>
        <v>427833.8</v>
      </c>
      <c r="G24" s="175">
        <f t="shared" si="1"/>
        <v>668351</v>
      </c>
      <c r="H24" s="176">
        <f t="shared" si="4"/>
        <v>117238.74</v>
      </c>
      <c r="I24" s="177">
        <f t="shared" si="4"/>
        <v>336402.14</v>
      </c>
      <c r="J24" s="178">
        <f t="shared" si="4"/>
        <v>453640.88</v>
      </c>
      <c r="K24" s="177">
        <f t="shared" si="0"/>
        <v>0.67874646705099562</v>
      </c>
      <c r="L24" s="179">
        <f t="shared" ref="L24:AC24" si="5">SUM(L14:L23)</f>
        <v>244.72</v>
      </c>
      <c r="M24" s="179">
        <f t="shared" si="5"/>
        <v>632.66</v>
      </c>
      <c r="N24" s="180">
        <f t="shared" si="5"/>
        <v>4537.78</v>
      </c>
      <c r="O24" s="181">
        <f t="shared" si="5"/>
        <v>12833.07</v>
      </c>
      <c r="P24" s="181">
        <f t="shared" si="5"/>
        <v>21621.39</v>
      </c>
      <c r="Q24" s="180">
        <f t="shared" si="5"/>
        <v>45383.79</v>
      </c>
      <c r="R24" s="179">
        <f t="shared" si="5"/>
        <v>28330.59</v>
      </c>
      <c r="S24" s="182">
        <f t="shared" si="5"/>
        <v>68599.7</v>
      </c>
      <c r="T24" s="183">
        <f t="shared" si="5"/>
        <v>38163.9</v>
      </c>
      <c r="U24" s="183">
        <f t="shared" si="5"/>
        <v>86746.07</v>
      </c>
      <c r="V24" s="183">
        <f t="shared" si="5"/>
        <v>16292.23</v>
      </c>
      <c r="W24" s="184">
        <f t="shared" si="5"/>
        <v>89864.03</v>
      </c>
      <c r="X24" s="185">
        <f t="shared" si="5"/>
        <v>4180.92</v>
      </c>
      <c r="Y24" s="183">
        <f t="shared" si="5"/>
        <v>27735.09</v>
      </c>
      <c r="Z24" s="186">
        <f t="shared" si="5"/>
        <v>484.06</v>
      </c>
      <c r="AA24" s="185">
        <f t="shared" si="5"/>
        <v>25636.91</v>
      </c>
      <c r="AB24" s="183">
        <f t="shared" si="5"/>
        <v>0</v>
      </c>
      <c r="AC24" s="187">
        <f t="shared" si="5"/>
        <v>6669.9500000000007</v>
      </c>
      <c r="AD24" s="187">
        <f>SUM(AD14:AD23)</f>
        <v>2590.37</v>
      </c>
      <c r="AE24" s="187">
        <f>SUM(AE14:AE23)</f>
        <v>8135.18</v>
      </c>
      <c r="AF24" s="188">
        <f t="shared" si="3"/>
        <v>488682.41000000003</v>
      </c>
    </row>
    <row r="25" spans="2:34" ht="18" x14ac:dyDescent="0.35">
      <c r="B25" s="62"/>
      <c r="C25" s="62"/>
      <c r="D25" s="189"/>
      <c r="E25" s="190"/>
      <c r="F25" s="190"/>
      <c r="G25" s="191"/>
      <c r="H25" s="192"/>
      <c r="I25" s="193"/>
      <c r="J25" s="193"/>
      <c r="K25" s="193"/>
      <c r="L25" s="194"/>
      <c r="M25" s="194"/>
      <c r="N25" s="194"/>
      <c r="O25" s="194"/>
      <c r="P25" s="194"/>
      <c r="Q25" s="194"/>
      <c r="R25" s="194"/>
      <c r="S25" s="195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5"/>
    </row>
    <row r="26" spans="2:34" x14ac:dyDescent="0.3">
      <c r="N26" s="197"/>
      <c r="O26" s="197"/>
      <c r="P26" s="197"/>
      <c r="Q26" s="197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</row>
    <row r="27" spans="2:34" ht="8.4" customHeight="1" thickBot="1" x14ac:dyDescent="0.35"/>
    <row r="28" spans="2:34" ht="31.8" customHeight="1" thickBot="1" x14ac:dyDescent="0.35">
      <c r="B28" s="384" t="s">
        <v>58</v>
      </c>
      <c r="C28" s="385"/>
      <c r="D28" s="385"/>
      <c r="E28" s="385"/>
      <c r="F28" s="385"/>
      <c r="G28" s="385"/>
      <c r="H28" s="385"/>
      <c r="I28" s="386"/>
      <c r="N28" s="199"/>
      <c r="O28" s="199"/>
      <c r="P28" s="199"/>
      <c r="Q28" s="199"/>
    </row>
    <row r="29" spans="2:34" ht="22.8" customHeight="1" thickBot="1" x14ac:dyDescent="0.35">
      <c r="B29" s="200"/>
      <c r="C29" s="201" t="s">
        <v>1</v>
      </c>
      <c r="D29" s="202" t="s">
        <v>59</v>
      </c>
      <c r="E29" s="202" t="s">
        <v>60</v>
      </c>
      <c r="F29" s="203" t="s">
        <v>61</v>
      </c>
      <c r="G29" s="204" t="s">
        <v>9</v>
      </c>
      <c r="H29" s="205" t="s">
        <v>10</v>
      </c>
      <c r="I29" s="206" t="s">
        <v>20</v>
      </c>
      <c r="N29" s="207"/>
      <c r="O29" s="207"/>
      <c r="P29" s="207"/>
      <c r="Q29" s="208"/>
    </row>
    <row r="30" spans="2:34" ht="15" thickBot="1" x14ac:dyDescent="0.35">
      <c r="B30" s="209">
        <v>1</v>
      </c>
      <c r="C30" s="210" t="s">
        <v>62</v>
      </c>
      <c r="D30" s="211">
        <v>0</v>
      </c>
      <c r="E30" s="211">
        <v>0</v>
      </c>
      <c r="F30" s="211">
        <v>0</v>
      </c>
      <c r="G30" s="1"/>
      <c r="H30" s="212"/>
      <c r="I30" s="213"/>
    </row>
    <row r="31" spans="2:34" ht="15" thickBot="1" x14ac:dyDescent="0.35">
      <c r="B31" s="214">
        <v>2</v>
      </c>
      <c r="C31" s="210" t="s">
        <v>13</v>
      </c>
      <c r="D31" s="211">
        <v>0</v>
      </c>
      <c r="E31" s="211">
        <v>0</v>
      </c>
      <c r="F31" s="211">
        <v>0</v>
      </c>
      <c r="G31" s="215"/>
      <c r="H31" s="216"/>
      <c r="I31" s="213"/>
    </row>
    <row r="32" spans="2:34" ht="15" thickBot="1" x14ac:dyDescent="0.35">
      <c r="B32" s="214">
        <v>3</v>
      </c>
      <c r="C32" s="210" t="s">
        <v>14</v>
      </c>
      <c r="D32" s="211">
        <v>0</v>
      </c>
      <c r="E32" s="211">
        <v>0</v>
      </c>
      <c r="F32" s="211">
        <v>0</v>
      </c>
      <c r="G32" s="215"/>
      <c r="H32" s="216"/>
      <c r="I32" s="213"/>
    </row>
    <row r="33" spans="2:13" ht="15" thickBot="1" x14ac:dyDescent="0.35">
      <c r="B33" s="214">
        <v>4</v>
      </c>
      <c r="C33" s="217" t="s">
        <v>15</v>
      </c>
      <c r="D33" s="211">
        <v>0</v>
      </c>
      <c r="E33" s="211">
        <v>0</v>
      </c>
      <c r="F33" s="211">
        <v>0</v>
      </c>
      <c r="G33" s="218"/>
      <c r="H33" s="216"/>
      <c r="I33" s="213"/>
    </row>
    <row r="34" spans="2:13" ht="15" thickBot="1" x14ac:dyDescent="0.35">
      <c r="B34" s="219">
        <v>5</v>
      </c>
      <c r="C34" s="210" t="s">
        <v>16</v>
      </c>
      <c r="D34" s="211">
        <v>0</v>
      </c>
      <c r="E34" s="211">
        <v>0</v>
      </c>
      <c r="F34" s="211">
        <v>0</v>
      </c>
      <c r="G34" s="220"/>
      <c r="H34" s="216"/>
      <c r="I34" s="213"/>
    </row>
    <row r="35" spans="2:13" ht="15" thickBot="1" x14ac:dyDescent="0.35">
      <c r="B35" s="221">
        <v>6</v>
      </c>
      <c r="C35" s="222" t="s">
        <v>17</v>
      </c>
      <c r="D35" s="223">
        <v>14</v>
      </c>
      <c r="E35" s="211"/>
      <c r="F35" s="211"/>
      <c r="G35" s="224">
        <v>14</v>
      </c>
      <c r="H35" s="225">
        <v>0</v>
      </c>
      <c r="I35" s="213">
        <v>14</v>
      </c>
    </row>
    <row r="36" spans="2:13" ht="15" thickBot="1" x14ac:dyDescent="0.35">
      <c r="B36" s="221">
        <v>7</v>
      </c>
      <c r="C36" s="222" t="s">
        <v>18</v>
      </c>
      <c r="D36" s="211">
        <v>0</v>
      </c>
      <c r="E36" s="211">
        <v>0</v>
      </c>
      <c r="F36" s="211">
        <v>0</v>
      </c>
      <c r="G36" s="226"/>
      <c r="H36" s="226"/>
      <c r="I36" s="213"/>
    </row>
    <row r="37" spans="2:13" ht="15" thickBot="1" x14ac:dyDescent="0.35">
      <c r="B37" s="227">
        <v>8</v>
      </c>
      <c r="C37" s="228" t="s">
        <v>19</v>
      </c>
      <c r="D37" s="211">
        <v>0</v>
      </c>
      <c r="E37" s="211">
        <v>0</v>
      </c>
      <c r="F37" s="211">
        <v>0</v>
      </c>
      <c r="G37" s="229"/>
      <c r="H37" s="230"/>
      <c r="I37" s="231"/>
    </row>
    <row r="38" spans="2:13" ht="18" thickBot="1" x14ac:dyDescent="0.35">
      <c r="B38" s="387" t="s">
        <v>20</v>
      </c>
      <c r="C38" s="388"/>
      <c r="D38" s="232">
        <f>SUM(D30:D37)</f>
        <v>14</v>
      </c>
      <c r="E38" s="233">
        <f>SUM(E30:E37)</f>
        <v>0</v>
      </c>
      <c r="F38" s="234">
        <f>SUM(F30:F37)</f>
        <v>0</v>
      </c>
      <c r="G38" s="232">
        <f>SUM(G30:G37)</f>
        <v>14</v>
      </c>
      <c r="H38" s="235">
        <f>SUM(H30:H37)</f>
        <v>0</v>
      </c>
      <c r="I38" s="236">
        <f t="shared" ref="I38" si="6">G38+H38</f>
        <v>14</v>
      </c>
    </row>
    <row r="39" spans="2:13" x14ac:dyDescent="0.3">
      <c r="B39" s="237"/>
      <c r="C39" s="237"/>
      <c r="D39" s="237"/>
    </row>
    <row r="40" spans="2:13" ht="15" thickBot="1" x14ac:dyDescent="0.35"/>
    <row r="41" spans="2:13" ht="16.2" thickBot="1" x14ac:dyDescent="0.35">
      <c r="B41" s="389" t="s">
        <v>63</v>
      </c>
      <c r="C41" s="390"/>
      <c r="D41" s="390"/>
      <c r="E41" s="390"/>
      <c r="F41" s="390"/>
      <c r="G41" s="390"/>
      <c r="H41" s="390"/>
      <c r="I41" s="390"/>
      <c r="J41" s="390"/>
      <c r="K41" s="390"/>
      <c r="L41" s="391"/>
    </row>
    <row r="42" spans="2:13" ht="54" customHeight="1" thickBot="1" x14ac:dyDescent="0.35">
      <c r="B42" s="239" t="s">
        <v>64</v>
      </c>
      <c r="C42" s="240" t="s">
        <v>29</v>
      </c>
      <c r="D42" s="371" t="s">
        <v>65</v>
      </c>
      <c r="E42" s="372"/>
      <c r="F42" s="241" t="s">
        <v>66</v>
      </c>
      <c r="G42" s="373" t="s">
        <v>67</v>
      </c>
      <c r="H42" s="374"/>
      <c r="I42" s="241" t="s">
        <v>68</v>
      </c>
      <c r="J42" s="242" t="s">
        <v>69</v>
      </c>
      <c r="K42" s="243" t="s">
        <v>70</v>
      </c>
      <c r="L42" s="241" t="s">
        <v>71</v>
      </c>
    </row>
    <row r="43" spans="2:13" ht="17.399999999999999" customHeight="1" thickBot="1" x14ac:dyDescent="0.35">
      <c r="B43" s="244">
        <v>1</v>
      </c>
      <c r="C43" s="375" t="s">
        <v>17</v>
      </c>
      <c r="D43" s="378" t="s">
        <v>72</v>
      </c>
      <c r="E43" s="379"/>
      <c r="F43" s="245" t="s">
        <v>73</v>
      </c>
      <c r="G43" s="378" t="s">
        <v>74</v>
      </c>
      <c r="H43" s="379"/>
      <c r="I43" s="246" t="s">
        <v>75</v>
      </c>
      <c r="J43" s="247">
        <v>1</v>
      </c>
      <c r="K43" s="248"/>
      <c r="L43" s="247" t="s">
        <v>76</v>
      </c>
      <c r="M43" s="238"/>
    </row>
    <row r="44" spans="2:13" ht="16.2" customHeight="1" thickBot="1" x14ac:dyDescent="0.35">
      <c r="B44" s="249">
        <v>2</v>
      </c>
      <c r="C44" s="376"/>
      <c r="D44" s="367" t="s">
        <v>77</v>
      </c>
      <c r="E44" s="368"/>
      <c r="F44" s="250" t="s">
        <v>78</v>
      </c>
      <c r="G44" s="367" t="s">
        <v>74</v>
      </c>
      <c r="H44" s="368"/>
      <c r="I44" s="246" t="s">
        <v>75</v>
      </c>
      <c r="J44" s="247">
        <v>1</v>
      </c>
      <c r="K44" s="251"/>
      <c r="L44" s="247" t="s">
        <v>76</v>
      </c>
      <c r="M44" s="238"/>
    </row>
    <row r="45" spans="2:13" ht="16.2" customHeight="1" thickBot="1" x14ac:dyDescent="0.35">
      <c r="B45" s="249">
        <v>3</v>
      </c>
      <c r="C45" s="376"/>
      <c r="D45" s="367" t="s">
        <v>79</v>
      </c>
      <c r="E45" s="368"/>
      <c r="F45" s="250" t="s">
        <v>80</v>
      </c>
      <c r="G45" s="367" t="s">
        <v>81</v>
      </c>
      <c r="H45" s="368"/>
      <c r="I45" s="246" t="s">
        <v>82</v>
      </c>
      <c r="J45" s="247">
        <v>1</v>
      </c>
      <c r="K45" s="251"/>
      <c r="L45" s="247" t="s">
        <v>76</v>
      </c>
      <c r="M45" s="238"/>
    </row>
    <row r="46" spans="2:13" ht="16.2" customHeight="1" thickBot="1" x14ac:dyDescent="0.35">
      <c r="B46" s="249">
        <v>4</v>
      </c>
      <c r="C46" s="376"/>
      <c r="D46" s="367" t="s">
        <v>83</v>
      </c>
      <c r="E46" s="368"/>
      <c r="F46" s="250" t="s">
        <v>84</v>
      </c>
      <c r="G46" s="367" t="s">
        <v>81</v>
      </c>
      <c r="H46" s="368"/>
      <c r="I46" s="246" t="s">
        <v>75</v>
      </c>
      <c r="J46" s="247">
        <v>1</v>
      </c>
      <c r="K46" s="251"/>
      <c r="L46" s="247" t="s">
        <v>76</v>
      </c>
      <c r="M46" s="238"/>
    </row>
    <row r="47" spans="2:13" ht="16.2" customHeight="1" thickBot="1" x14ac:dyDescent="0.35">
      <c r="B47" s="249">
        <v>5</v>
      </c>
      <c r="C47" s="376"/>
      <c r="D47" s="367" t="s">
        <v>85</v>
      </c>
      <c r="E47" s="368"/>
      <c r="F47" s="250" t="s">
        <v>86</v>
      </c>
      <c r="G47" s="367" t="s">
        <v>87</v>
      </c>
      <c r="H47" s="368"/>
      <c r="I47" s="246" t="s">
        <v>75</v>
      </c>
      <c r="J47" s="247">
        <v>1</v>
      </c>
      <c r="K47" s="251"/>
      <c r="L47" s="247" t="s">
        <v>76</v>
      </c>
      <c r="M47" s="238"/>
    </row>
    <row r="48" spans="2:13" ht="16.2" customHeight="1" thickBot="1" x14ac:dyDescent="0.35">
      <c r="B48" s="249">
        <v>6</v>
      </c>
      <c r="C48" s="376"/>
      <c r="D48" s="367" t="s">
        <v>88</v>
      </c>
      <c r="E48" s="368"/>
      <c r="F48" s="250" t="s">
        <v>89</v>
      </c>
      <c r="G48" s="367" t="s">
        <v>90</v>
      </c>
      <c r="H48" s="368"/>
      <c r="I48" s="246" t="s">
        <v>75</v>
      </c>
      <c r="J48" s="247">
        <v>1</v>
      </c>
      <c r="K48" s="251"/>
      <c r="L48" s="247" t="s">
        <v>76</v>
      </c>
      <c r="M48" s="238"/>
    </row>
    <row r="49" spans="2:13" ht="16.2" customHeight="1" thickBot="1" x14ac:dyDescent="0.35">
      <c r="B49" s="249">
        <v>7</v>
      </c>
      <c r="C49" s="376"/>
      <c r="D49" s="367" t="s">
        <v>91</v>
      </c>
      <c r="E49" s="368"/>
      <c r="F49" s="250" t="s">
        <v>92</v>
      </c>
      <c r="G49" s="367" t="s">
        <v>93</v>
      </c>
      <c r="H49" s="368"/>
      <c r="I49" s="246" t="s">
        <v>75</v>
      </c>
      <c r="J49" s="247">
        <v>1</v>
      </c>
      <c r="K49" s="251"/>
      <c r="L49" s="247" t="s">
        <v>76</v>
      </c>
      <c r="M49" s="238"/>
    </row>
    <row r="50" spans="2:13" ht="16.2" customHeight="1" thickBot="1" x14ac:dyDescent="0.35">
      <c r="B50" s="249">
        <v>8</v>
      </c>
      <c r="C50" s="376"/>
      <c r="D50" s="367" t="s">
        <v>94</v>
      </c>
      <c r="E50" s="368"/>
      <c r="F50" s="250" t="s">
        <v>95</v>
      </c>
      <c r="G50" s="367" t="s">
        <v>81</v>
      </c>
      <c r="H50" s="368"/>
      <c r="I50" s="246" t="s">
        <v>75</v>
      </c>
      <c r="J50" s="247">
        <v>1</v>
      </c>
      <c r="K50" s="251"/>
      <c r="L50" s="247" t="s">
        <v>76</v>
      </c>
      <c r="M50" s="238"/>
    </row>
    <row r="51" spans="2:13" ht="16.2" customHeight="1" thickBot="1" x14ac:dyDescent="0.35">
      <c r="B51" s="249">
        <v>9</v>
      </c>
      <c r="C51" s="376"/>
      <c r="D51" s="369" t="s">
        <v>96</v>
      </c>
      <c r="E51" s="370"/>
      <c r="F51" s="252" t="s">
        <v>97</v>
      </c>
      <c r="G51" s="367" t="s">
        <v>98</v>
      </c>
      <c r="H51" s="368"/>
      <c r="I51" s="246" t="s">
        <v>75</v>
      </c>
      <c r="J51" s="247">
        <v>1</v>
      </c>
      <c r="K51" s="251"/>
      <c r="L51" s="247" t="s">
        <v>76</v>
      </c>
      <c r="M51" s="238"/>
    </row>
    <row r="52" spans="2:13" ht="16.2" customHeight="1" thickBot="1" x14ac:dyDescent="0.35">
      <c r="B52" s="249">
        <v>10</v>
      </c>
      <c r="C52" s="376"/>
      <c r="D52" s="367" t="s">
        <v>99</v>
      </c>
      <c r="E52" s="368"/>
      <c r="F52" s="250" t="s">
        <v>100</v>
      </c>
      <c r="G52" s="363" t="s">
        <v>98</v>
      </c>
      <c r="H52" s="364"/>
      <c r="I52" s="246" t="s">
        <v>75</v>
      </c>
      <c r="J52" s="247">
        <v>1</v>
      </c>
      <c r="K52" s="251"/>
      <c r="L52" s="247" t="s">
        <v>76</v>
      </c>
      <c r="M52" s="238"/>
    </row>
    <row r="53" spans="2:13" ht="16.2" customHeight="1" thickBot="1" x14ac:dyDescent="0.35">
      <c r="B53" s="249">
        <v>11</v>
      </c>
      <c r="C53" s="376"/>
      <c r="D53" s="365" t="s">
        <v>101</v>
      </c>
      <c r="E53" s="366"/>
      <c r="F53" s="246" t="s">
        <v>102</v>
      </c>
      <c r="G53" s="363" t="s">
        <v>98</v>
      </c>
      <c r="H53" s="364"/>
      <c r="I53" s="246" t="s">
        <v>82</v>
      </c>
      <c r="J53" s="247">
        <v>1</v>
      </c>
      <c r="K53" s="251"/>
      <c r="L53" s="247" t="s">
        <v>76</v>
      </c>
      <c r="M53" s="238"/>
    </row>
    <row r="54" spans="2:13" ht="16.2" customHeight="1" thickBot="1" x14ac:dyDescent="0.35">
      <c r="B54" s="249">
        <v>12</v>
      </c>
      <c r="C54" s="376"/>
      <c r="D54" s="365" t="s">
        <v>103</v>
      </c>
      <c r="E54" s="366"/>
      <c r="F54" s="253" t="s">
        <v>104</v>
      </c>
      <c r="G54" s="363" t="s">
        <v>98</v>
      </c>
      <c r="H54" s="364"/>
      <c r="I54" s="246" t="s">
        <v>75</v>
      </c>
      <c r="J54" s="247">
        <v>1</v>
      </c>
      <c r="K54" s="251"/>
      <c r="L54" s="247" t="s">
        <v>76</v>
      </c>
      <c r="M54" s="238"/>
    </row>
    <row r="55" spans="2:13" ht="16.2" customHeight="1" thickBot="1" x14ac:dyDescent="0.35">
      <c r="B55" s="249">
        <v>13</v>
      </c>
      <c r="C55" s="376"/>
      <c r="D55" s="365" t="s">
        <v>105</v>
      </c>
      <c r="E55" s="366"/>
      <c r="F55" s="254" t="s">
        <v>106</v>
      </c>
      <c r="G55" s="363" t="s">
        <v>98</v>
      </c>
      <c r="H55" s="364"/>
      <c r="I55" s="246" t="s">
        <v>75</v>
      </c>
      <c r="J55" s="247">
        <v>1</v>
      </c>
      <c r="K55" s="251"/>
      <c r="L55" s="247" t="s">
        <v>76</v>
      </c>
      <c r="M55" s="238"/>
    </row>
    <row r="56" spans="2:13" ht="16.2" customHeight="1" thickBot="1" x14ac:dyDescent="0.35">
      <c r="B56" s="255">
        <v>14</v>
      </c>
      <c r="C56" s="377"/>
      <c r="D56" s="361" t="s">
        <v>107</v>
      </c>
      <c r="E56" s="362"/>
      <c r="F56" s="254" t="s">
        <v>108</v>
      </c>
      <c r="G56" s="363" t="s">
        <v>98</v>
      </c>
      <c r="H56" s="364"/>
      <c r="I56" s="246" t="s">
        <v>75</v>
      </c>
      <c r="J56" s="256">
        <v>1</v>
      </c>
      <c r="K56" s="257"/>
      <c r="L56" s="256" t="s">
        <v>76</v>
      </c>
      <c r="M56" s="238"/>
    </row>
    <row r="57" spans="2:13" ht="15.6" x14ac:dyDescent="0.3">
      <c r="B57" s="258"/>
      <c r="C57" s="259"/>
      <c r="G57" s="260"/>
      <c r="I57" s="261"/>
      <c r="J57" s="258">
        <f>SUM(J43:J56)</f>
        <v>14</v>
      </c>
      <c r="K57" s="258"/>
      <c r="L57" s="63"/>
    </row>
    <row r="58" spans="2:13" ht="15.6" x14ac:dyDescent="0.3">
      <c r="B58" s="258"/>
      <c r="C58" s="259"/>
      <c r="G58" s="260"/>
      <c r="I58" s="261"/>
      <c r="K58" s="258"/>
      <c r="L58" s="63"/>
    </row>
    <row r="59" spans="2:13" ht="15.6" x14ac:dyDescent="0.3">
      <c r="B59" s="258"/>
      <c r="C59" s="259"/>
      <c r="G59" s="260"/>
      <c r="I59" s="261"/>
      <c r="J59" s="258"/>
      <c r="K59" s="258"/>
      <c r="L59" s="63"/>
    </row>
  </sheetData>
  <mergeCells count="65">
    <mergeCell ref="B6:AF6"/>
    <mergeCell ref="B7:AF7"/>
    <mergeCell ref="B8:AF8"/>
    <mergeCell ref="B10:AF10"/>
    <mergeCell ref="B11:B13"/>
    <mergeCell ref="C11:C13"/>
    <mergeCell ref="D11:D13"/>
    <mergeCell ref="E11:G11"/>
    <mergeCell ref="H11:J11"/>
    <mergeCell ref="L11:AF11"/>
    <mergeCell ref="AD12:AE12"/>
    <mergeCell ref="AF12:AF13"/>
    <mergeCell ref="K12:K13"/>
    <mergeCell ref="L12:M12"/>
    <mergeCell ref="N12:O12"/>
    <mergeCell ref="P12:Q12"/>
    <mergeCell ref="R12:S12"/>
    <mergeCell ref="T12:U12"/>
    <mergeCell ref="B41:L41"/>
    <mergeCell ref="V12:W12"/>
    <mergeCell ref="X12:Y12"/>
    <mergeCell ref="Z12:AA12"/>
    <mergeCell ref="AB12:AC12"/>
    <mergeCell ref="E12:E13"/>
    <mergeCell ref="F12:F13"/>
    <mergeCell ref="G12:G13"/>
    <mergeCell ref="H12:H13"/>
    <mergeCell ref="I12:I13"/>
    <mergeCell ref="J12:J13"/>
    <mergeCell ref="B16:B17"/>
    <mergeCell ref="B21:B22"/>
    <mergeCell ref="B24:C24"/>
    <mergeCell ref="B28:I28"/>
    <mergeCell ref="B38:C38"/>
    <mergeCell ref="D49:E49"/>
    <mergeCell ref="G49:H49"/>
    <mergeCell ref="D42:E42"/>
    <mergeCell ref="G42:H42"/>
    <mergeCell ref="C43:C56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50:E50"/>
    <mergeCell ref="G50:H50"/>
    <mergeCell ref="D51:E51"/>
    <mergeCell ref="G51:H51"/>
    <mergeCell ref="D52:E52"/>
    <mergeCell ref="G52:H52"/>
    <mergeCell ref="D56:E56"/>
    <mergeCell ref="G56:H56"/>
    <mergeCell ref="D53:E53"/>
    <mergeCell ref="G53:H53"/>
    <mergeCell ref="D54:E54"/>
    <mergeCell ref="G54:H54"/>
    <mergeCell ref="D55:E55"/>
    <mergeCell ref="G55:H55"/>
  </mergeCells>
  <pageMargins left="0.7" right="0.7" top="0.75" bottom="0.75" header="0.3" footer="0.3"/>
  <pageSetup scale="31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E9764-9776-49C3-A287-8C1AEB53ED3A}">
  <sheetPr>
    <pageSetUpPr fitToPage="1"/>
  </sheetPr>
  <dimension ref="A5:L18"/>
  <sheetViews>
    <sheetView workbookViewId="0">
      <selection activeCell="J7" sqref="J7:L14"/>
    </sheetView>
  </sheetViews>
  <sheetFormatPr defaultColWidth="11.5546875" defaultRowHeight="14.4" x14ac:dyDescent="0.3"/>
  <cols>
    <col min="1" max="1" width="3.6640625" customWidth="1"/>
    <col min="2" max="2" width="17.33203125" customWidth="1"/>
    <col min="3" max="3" width="11.109375" customWidth="1"/>
    <col min="4" max="4" width="15" customWidth="1"/>
    <col min="5" max="5" width="12.44140625" customWidth="1"/>
    <col min="6" max="6" width="14.109375" customWidth="1"/>
    <col min="7" max="7" width="10.6640625" customWidth="1"/>
    <col min="9" max="9" width="13.21875" customWidth="1"/>
  </cols>
  <sheetData>
    <row r="5" spans="1:12" x14ac:dyDescent="0.3">
      <c r="A5" s="420" t="s">
        <v>0</v>
      </c>
      <c r="B5" s="420"/>
      <c r="C5" s="420"/>
      <c r="D5" s="420"/>
      <c r="E5" s="420"/>
      <c r="F5" s="420"/>
      <c r="G5" s="420"/>
      <c r="H5" s="420"/>
      <c r="I5" s="420"/>
      <c r="J5" s="420"/>
      <c r="K5" s="420"/>
      <c r="L5" s="420"/>
    </row>
    <row r="6" spans="1:12" ht="31.2" x14ac:dyDescent="0.3">
      <c r="A6" s="2"/>
      <c r="B6" s="3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5" t="s">
        <v>9</v>
      </c>
      <c r="K6" s="6" t="s">
        <v>10</v>
      </c>
      <c r="L6" s="7" t="s">
        <v>11</v>
      </c>
    </row>
    <row r="7" spans="1:12" ht="15.6" x14ac:dyDescent="0.3">
      <c r="A7" s="8">
        <v>1</v>
      </c>
      <c r="B7" s="9" t="s">
        <v>12</v>
      </c>
      <c r="C7" s="10">
        <v>152</v>
      </c>
      <c r="D7" s="10">
        <v>101</v>
      </c>
      <c r="E7" s="10">
        <v>2</v>
      </c>
      <c r="F7" s="10">
        <v>2</v>
      </c>
      <c r="G7" s="11">
        <v>2</v>
      </c>
      <c r="H7" s="11">
        <v>0</v>
      </c>
      <c r="I7" s="10">
        <v>3</v>
      </c>
      <c r="J7" s="12">
        <v>270</v>
      </c>
      <c r="K7" s="12">
        <v>57</v>
      </c>
      <c r="L7" s="12">
        <v>327</v>
      </c>
    </row>
    <row r="8" spans="1:12" ht="15.6" x14ac:dyDescent="0.3">
      <c r="A8" s="8">
        <v>2</v>
      </c>
      <c r="B8" s="13" t="s">
        <v>13</v>
      </c>
      <c r="C8" s="10">
        <v>253</v>
      </c>
      <c r="D8" s="10">
        <v>104</v>
      </c>
      <c r="E8" s="10">
        <v>16</v>
      </c>
      <c r="F8" s="10">
        <v>6</v>
      </c>
      <c r="G8" s="11">
        <v>0</v>
      </c>
      <c r="H8" s="11">
        <v>0</v>
      </c>
      <c r="I8" s="10">
        <v>16</v>
      </c>
      <c r="J8" s="12">
        <v>565</v>
      </c>
      <c r="K8" s="12">
        <v>80</v>
      </c>
      <c r="L8" s="12">
        <v>645</v>
      </c>
    </row>
    <row r="9" spans="1:12" ht="15.6" x14ac:dyDescent="0.3">
      <c r="A9" s="8">
        <v>3</v>
      </c>
      <c r="B9" s="9" t="s">
        <v>14</v>
      </c>
      <c r="C9" s="10">
        <v>88</v>
      </c>
      <c r="D9" s="10">
        <v>24</v>
      </c>
      <c r="E9" s="10">
        <v>2</v>
      </c>
      <c r="F9" s="10">
        <v>0</v>
      </c>
      <c r="G9" s="11">
        <v>0</v>
      </c>
      <c r="H9" s="11">
        <v>0</v>
      </c>
      <c r="I9" s="10">
        <v>1</v>
      </c>
      <c r="J9" s="12">
        <v>107</v>
      </c>
      <c r="K9" s="12">
        <v>5</v>
      </c>
      <c r="L9" s="12">
        <v>112</v>
      </c>
    </row>
    <row r="10" spans="1:12" ht="15.6" x14ac:dyDescent="0.3">
      <c r="A10" s="8">
        <v>4</v>
      </c>
      <c r="B10" s="9" t="s">
        <v>15</v>
      </c>
      <c r="C10" s="10">
        <v>256</v>
      </c>
      <c r="D10" s="10">
        <v>57</v>
      </c>
      <c r="E10" s="10">
        <v>6</v>
      </c>
      <c r="F10" s="10">
        <v>0</v>
      </c>
      <c r="G10" s="11">
        <v>0</v>
      </c>
      <c r="H10" s="11">
        <v>0</v>
      </c>
      <c r="I10" s="10">
        <v>7</v>
      </c>
      <c r="J10" s="12">
        <v>360</v>
      </c>
      <c r="K10" s="12">
        <v>78</v>
      </c>
      <c r="L10" s="12">
        <v>438</v>
      </c>
    </row>
    <row r="11" spans="1:12" ht="15.6" x14ac:dyDescent="0.3">
      <c r="A11" s="8">
        <v>5</v>
      </c>
      <c r="B11" s="9" t="s">
        <v>16</v>
      </c>
      <c r="C11" s="10">
        <v>191</v>
      </c>
      <c r="D11" s="10">
        <v>11</v>
      </c>
      <c r="E11" s="10">
        <v>6</v>
      </c>
      <c r="F11" s="10">
        <v>2</v>
      </c>
      <c r="G11" s="11">
        <v>0</v>
      </c>
      <c r="H11" s="11">
        <v>0</v>
      </c>
      <c r="I11" s="10">
        <v>4</v>
      </c>
      <c r="J11" s="12">
        <v>216</v>
      </c>
      <c r="K11" s="12">
        <v>33</v>
      </c>
      <c r="L11" s="12">
        <v>249</v>
      </c>
    </row>
    <row r="12" spans="1:12" ht="15.6" x14ac:dyDescent="0.3">
      <c r="A12" s="8">
        <v>6</v>
      </c>
      <c r="B12" s="9" t="s">
        <v>17</v>
      </c>
      <c r="C12" s="10">
        <v>288</v>
      </c>
      <c r="D12" s="10">
        <v>144</v>
      </c>
      <c r="E12" s="10">
        <v>30</v>
      </c>
      <c r="F12" s="10">
        <v>11</v>
      </c>
      <c r="G12" s="11">
        <v>0</v>
      </c>
      <c r="H12" s="11">
        <v>0</v>
      </c>
      <c r="I12" s="10">
        <v>1</v>
      </c>
      <c r="J12" s="12">
        <v>425</v>
      </c>
      <c r="K12" s="12">
        <v>84</v>
      </c>
      <c r="L12" s="12">
        <v>509</v>
      </c>
    </row>
    <row r="13" spans="1:12" ht="15.6" x14ac:dyDescent="0.3">
      <c r="A13" s="8">
        <v>7</v>
      </c>
      <c r="B13" s="9" t="s">
        <v>18</v>
      </c>
      <c r="C13" s="10">
        <v>82</v>
      </c>
      <c r="D13" s="10">
        <v>40</v>
      </c>
      <c r="E13" s="10">
        <v>6</v>
      </c>
      <c r="F13" s="10">
        <v>3</v>
      </c>
      <c r="G13" s="11">
        <v>0</v>
      </c>
      <c r="H13" s="11">
        <v>0</v>
      </c>
      <c r="I13" s="10">
        <v>2</v>
      </c>
      <c r="J13" s="12">
        <v>151</v>
      </c>
      <c r="K13" s="12">
        <v>20</v>
      </c>
      <c r="L13" s="12">
        <v>171</v>
      </c>
    </row>
    <row r="14" spans="1:12" ht="15.6" x14ac:dyDescent="0.3">
      <c r="A14" s="8">
        <v>8</v>
      </c>
      <c r="B14" s="9" t="s">
        <v>19</v>
      </c>
      <c r="C14" s="10">
        <v>232</v>
      </c>
      <c r="D14" s="10">
        <v>67</v>
      </c>
      <c r="E14" s="10">
        <v>11</v>
      </c>
      <c r="F14" s="10">
        <v>8</v>
      </c>
      <c r="G14" s="11">
        <v>0</v>
      </c>
      <c r="H14" s="11">
        <v>0</v>
      </c>
      <c r="I14" s="10">
        <v>11</v>
      </c>
      <c r="J14" s="12">
        <v>415</v>
      </c>
      <c r="K14" s="12">
        <v>57</v>
      </c>
      <c r="L14" s="12">
        <v>472</v>
      </c>
    </row>
    <row r="15" spans="1:12" ht="15.6" x14ac:dyDescent="0.3">
      <c r="A15" s="8"/>
      <c r="B15" s="14" t="s">
        <v>20</v>
      </c>
      <c r="C15" s="15">
        <f>SUM(C7:C14)</f>
        <v>1542</v>
      </c>
      <c r="D15" s="15">
        <f t="shared" ref="D15:L15" si="0">SUM(D7:D14)</f>
        <v>548</v>
      </c>
      <c r="E15" s="15">
        <f t="shared" si="0"/>
        <v>79</v>
      </c>
      <c r="F15" s="15">
        <f t="shared" si="0"/>
        <v>32</v>
      </c>
      <c r="G15" s="15">
        <f t="shared" si="0"/>
        <v>2</v>
      </c>
      <c r="H15" s="15">
        <f t="shared" si="0"/>
        <v>0</v>
      </c>
      <c r="I15" s="15">
        <f t="shared" si="0"/>
        <v>45</v>
      </c>
      <c r="J15" s="16">
        <f t="shared" si="0"/>
        <v>2509</v>
      </c>
      <c r="K15" s="16">
        <f t="shared" si="0"/>
        <v>414</v>
      </c>
      <c r="L15" s="16">
        <f t="shared" si="0"/>
        <v>2923</v>
      </c>
    </row>
    <row r="18" spans="10:12" x14ac:dyDescent="0.3">
      <c r="J18" s="17"/>
      <c r="K18" s="17"/>
      <c r="L18" s="17"/>
    </row>
  </sheetData>
  <mergeCells count="1">
    <mergeCell ref="A5:L5"/>
  </mergeCells>
  <pageMargins left="0.7" right="0.7" top="0.75" bottom="0.75" header="0.3" footer="0.3"/>
  <pageSetup scale="85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77900-CB71-47D8-A295-BB9E991BEA4C}">
  <sheetPr>
    <pageSetUpPr fitToPage="1"/>
  </sheetPr>
  <dimension ref="A3:M12"/>
  <sheetViews>
    <sheetView topLeftCell="A2" zoomScale="94" workbookViewId="0">
      <selection activeCell="A2" sqref="A2"/>
    </sheetView>
  </sheetViews>
  <sheetFormatPr defaultColWidth="11.5546875" defaultRowHeight="15" x14ac:dyDescent="0.25"/>
  <cols>
    <col min="1" max="1" width="16.6640625" style="61" customWidth="1"/>
    <col min="2" max="9" width="11.5546875" style="61"/>
    <col min="10" max="10" width="12.5546875" style="61" customWidth="1"/>
    <col min="11" max="16384" width="11.5546875" style="61"/>
  </cols>
  <sheetData>
    <row r="3" spans="1:13" s="24" customFormat="1" ht="15.6" x14ac:dyDescent="0.3">
      <c r="A3" s="18" t="s">
        <v>1</v>
      </c>
      <c r="B3" s="19" t="s">
        <v>21</v>
      </c>
      <c r="C3" s="20" t="s">
        <v>9</v>
      </c>
      <c r="D3" s="21" t="s">
        <v>10</v>
      </c>
      <c r="E3" s="22" t="s">
        <v>11</v>
      </c>
      <c r="F3" s="19" t="s">
        <v>22</v>
      </c>
      <c r="G3" s="20" t="s">
        <v>9</v>
      </c>
      <c r="H3" s="21" t="s">
        <v>10</v>
      </c>
      <c r="I3" s="22" t="s">
        <v>11</v>
      </c>
      <c r="J3" s="19" t="s">
        <v>23</v>
      </c>
      <c r="K3" s="20" t="s">
        <v>9</v>
      </c>
      <c r="L3" s="21" t="s">
        <v>10</v>
      </c>
      <c r="M3" s="23" t="s">
        <v>11</v>
      </c>
    </row>
    <row r="4" spans="1:13" s="24" customFormat="1" ht="15.6" x14ac:dyDescent="0.3">
      <c r="A4" s="12" t="s">
        <v>12</v>
      </c>
      <c r="B4" s="25">
        <v>0</v>
      </c>
      <c r="C4" s="25">
        <v>0</v>
      </c>
      <c r="D4" s="26">
        <v>0</v>
      </c>
      <c r="E4" s="27">
        <v>0</v>
      </c>
      <c r="F4" s="28">
        <v>8</v>
      </c>
      <c r="G4" s="29">
        <v>59</v>
      </c>
      <c r="H4" s="30">
        <v>13</v>
      </c>
      <c r="I4" s="31">
        <v>72</v>
      </c>
      <c r="J4" s="32">
        <v>8</v>
      </c>
      <c r="K4" s="32">
        <v>59</v>
      </c>
      <c r="L4" s="32">
        <v>13</v>
      </c>
      <c r="M4" s="33">
        <v>72</v>
      </c>
    </row>
    <row r="5" spans="1:13" s="24" customFormat="1" ht="15.6" x14ac:dyDescent="0.3">
      <c r="A5" s="12" t="s">
        <v>13</v>
      </c>
      <c r="B5" s="34">
        <v>0</v>
      </c>
      <c r="C5" s="34">
        <v>0</v>
      </c>
      <c r="D5" s="35">
        <v>0</v>
      </c>
      <c r="E5" s="36">
        <v>0</v>
      </c>
      <c r="F5" s="37">
        <v>8</v>
      </c>
      <c r="G5" s="37">
        <v>35</v>
      </c>
      <c r="H5" s="37">
        <v>10</v>
      </c>
      <c r="I5" s="37">
        <v>45</v>
      </c>
      <c r="J5" s="38">
        <v>9</v>
      </c>
      <c r="K5" s="38">
        <v>66</v>
      </c>
      <c r="L5" s="39">
        <v>12</v>
      </c>
      <c r="M5" s="40">
        <v>78</v>
      </c>
    </row>
    <row r="6" spans="1:13" s="24" customFormat="1" ht="15.6" x14ac:dyDescent="0.3">
      <c r="A6" s="12" t="s">
        <v>14</v>
      </c>
      <c r="B6" s="34">
        <v>0</v>
      </c>
      <c r="C6" s="34">
        <v>0</v>
      </c>
      <c r="D6" s="35">
        <v>0</v>
      </c>
      <c r="E6" s="27">
        <v>0</v>
      </c>
      <c r="F6" s="41"/>
      <c r="G6" s="42"/>
      <c r="H6" s="42"/>
      <c r="I6" s="43"/>
      <c r="J6" s="44"/>
      <c r="K6" s="44"/>
      <c r="L6" s="32"/>
      <c r="M6" s="45"/>
    </row>
    <row r="7" spans="1:13" s="24" customFormat="1" ht="15.6" x14ac:dyDescent="0.3">
      <c r="A7" s="12" t="s">
        <v>15</v>
      </c>
      <c r="B7" s="25">
        <v>1</v>
      </c>
      <c r="C7" s="25">
        <v>15</v>
      </c>
      <c r="D7" s="35">
        <v>1</v>
      </c>
      <c r="E7" s="27">
        <v>16</v>
      </c>
      <c r="F7" s="46">
        <v>2</v>
      </c>
      <c r="G7" s="30">
        <v>29</v>
      </c>
      <c r="H7" s="30">
        <v>5</v>
      </c>
      <c r="I7" s="47">
        <v>34</v>
      </c>
      <c r="J7" s="32">
        <v>1</v>
      </c>
      <c r="K7" s="32">
        <v>10</v>
      </c>
      <c r="L7" s="38">
        <v>6</v>
      </c>
      <c r="M7" s="45">
        <v>16</v>
      </c>
    </row>
    <row r="8" spans="1:13" s="24" customFormat="1" ht="15.6" x14ac:dyDescent="0.3">
      <c r="A8" s="12" t="s">
        <v>16</v>
      </c>
      <c r="B8" s="34"/>
      <c r="C8" s="34"/>
      <c r="D8" s="48"/>
      <c r="E8" s="49"/>
      <c r="F8" s="46">
        <v>4</v>
      </c>
      <c r="G8" s="30">
        <v>71</v>
      </c>
      <c r="H8" s="30">
        <v>8</v>
      </c>
      <c r="I8" s="47">
        <v>79</v>
      </c>
      <c r="J8" s="32"/>
      <c r="K8" s="32"/>
      <c r="L8" s="38"/>
      <c r="M8" s="45"/>
    </row>
    <row r="9" spans="1:13" s="24" customFormat="1" ht="15.6" x14ac:dyDescent="0.3">
      <c r="A9" s="12" t="s">
        <v>17</v>
      </c>
      <c r="B9" s="34"/>
      <c r="C9" s="34"/>
      <c r="D9" s="48"/>
      <c r="E9" s="49"/>
      <c r="F9" s="46"/>
      <c r="G9" s="30"/>
      <c r="H9" s="30"/>
      <c r="I9" s="47"/>
      <c r="J9" s="32"/>
      <c r="K9" s="32"/>
      <c r="L9" s="38"/>
      <c r="M9" s="45"/>
    </row>
    <row r="10" spans="1:13" s="24" customFormat="1" ht="15.6" x14ac:dyDescent="0.3">
      <c r="A10" s="12" t="s">
        <v>18</v>
      </c>
      <c r="B10" s="34"/>
      <c r="C10" s="34"/>
      <c r="D10" s="48"/>
      <c r="E10" s="49"/>
      <c r="F10" s="46"/>
      <c r="G10" s="30"/>
      <c r="H10" s="30"/>
      <c r="I10" s="47"/>
      <c r="J10" s="32"/>
      <c r="K10" s="32"/>
      <c r="L10" s="32"/>
      <c r="M10" s="33"/>
    </row>
    <row r="11" spans="1:13" s="24" customFormat="1" ht="15.6" x14ac:dyDescent="0.3">
      <c r="A11" s="12" t="s">
        <v>19</v>
      </c>
      <c r="B11" s="34">
        <v>0</v>
      </c>
      <c r="C11" s="34">
        <v>0</v>
      </c>
      <c r="D11" s="50">
        <v>0</v>
      </c>
      <c r="E11" s="51">
        <v>0</v>
      </c>
      <c r="F11" s="46">
        <v>5</v>
      </c>
      <c r="G11" s="30">
        <v>66</v>
      </c>
      <c r="H11" s="30">
        <v>23</v>
      </c>
      <c r="I11" s="47">
        <v>89</v>
      </c>
      <c r="J11" s="32">
        <v>12</v>
      </c>
      <c r="K11" s="32">
        <v>44</v>
      </c>
      <c r="L11" s="32">
        <v>14</v>
      </c>
      <c r="M11" s="33">
        <v>58</v>
      </c>
    </row>
    <row r="12" spans="1:13" s="19" customFormat="1" ht="17.399999999999999" x14ac:dyDescent="0.3">
      <c r="A12" s="12" t="s">
        <v>20</v>
      </c>
      <c r="B12" s="52">
        <v>1</v>
      </c>
      <c r="C12" s="52">
        <v>15</v>
      </c>
      <c r="D12" s="53">
        <v>1</v>
      </c>
      <c r="E12" s="54">
        <v>16</v>
      </c>
      <c r="F12" s="55">
        <v>27</v>
      </c>
      <c r="G12" s="56">
        <v>260</v>
      </c>
      <c r="H12" s="56">
        <v>59</v>
      </c>
      <c r="I12" s="57">
        <v>319</v>
      </c>
      <c r="J12" s="58">
        <v>30</v>
      </c>
      <c r="K12" s="58">
        <v>179</v>
      </c>
      <c r="L12" s="59">
        <v>45</v>
      </c>
      <c r="M12" s="60">
        <v>224</v>
      </c>
    </row>
  </sheetData>
  <pageMargins left="0.7" right="0.7" top="0.75" bottom="0.75" header="0.3" footer="0.3"/>
  <pageSetup paperSize="9" scale="83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07E63-19E6-4AD7-ACD3-7D223C0AA1BA}">
  <sheetPr>
    <pageSetUpPr fitToPage="1"/>
  </sheetPr>
  <dimension ref="A3:E50"/>
  <sheetViews>
    <sheetView topLeftCell="A29" zoomScale="90" zoomScaleNormal="90" workbookViewId="0">
      <selection activeCell="A57" sqref="A57"/>
    </sheetView>
  </sheetViews>
  <sheetFormatPr defaultColWidth="11.44140625" defaultRowHeight="14.4" x14ac:dyDescent="0.3"/>
  <cols>
    <col min="1" max="1" width="6" customWidth="1"/>
    <col min="2" max="2" width="67.44140625" customWidth="1"/>
    <col min="3" max="3" width="12.33203125" customWidth="1"/>
    <col min="4" max="4" width="14.5546875" customWidth="1"/>
    <col min="5" max="5" width="14.6640625" customWidth="1"/>
    <col min="6" max="6" width="5.5546875" customWidth="1"/>
    <col min="7" max="7" width="13" customWidth="1"/>
    <col min="8" max="8" width="13.33203125" customWidth="1"/>
    <col min="9" max="9" width="14.44140625" customWidth="1"/>
    <col min="10" max="10" width="5.88671875" customWidth="1"/>
    <col min="11" max="11" width="13.88671875" customWidth="1"/>
    <col min="12" max="12" width="12.5546875" bestFit="1" customWidth="1"/>
    <col min="13" max="13" width="13.109375" customWidth="1"/>
  </cols>
  <sheetData>
    <row r="3" spans="1:5" ht="15.6" x14ac:dyDescent="0.3">
      <c r="A3" s="426" t="s">
        <v>129</v>
      </c>
      <c r="B3" s="426"/>
      <c r="C3" s="426"/>
    </row>
    <row r="4" spans="1:5" x14ac:dyDescent="0.3">
      <c r="A4" s="320"/>
    </row>
    <row r="5" spans="1:5" ht="15.6" x14ac:dyDescent="0.3">
      <c r="A5" s="426" t="s">
        <v>130</v>
      </c>
      <c r="B5" s="426"/>
      <c r="C5" s="426"/>
    </row>
    <row r="6" spans="1:5" ht="15.6" x14ac:dyDescent="0.3">
      <c r="A6" s="319"/>
      <c r="B6" s="319"/>
      <c r="C6" s="319"/>
    </row>
    <row r="9" spans="1:5" ht="24.9" customHeight="1" x14ac:dyDescent="0.3">
      <c r="A9" s="320"/>
      <c r="C9" s="421" t="s">
        <v>143</v>
      </c>
      <c r="D9" s="422"/>
      <c r="E9" s="423"/>
    </row>
    <row r="10" spans="1:5" ht="24.9" customHeight="1" x14ac:dyDescent="0.3">
      <c r="A10" s="321" t="s">
        <v>28</v>
      </c>
      <c r="B10" s="321" t="s">
        <v>131</v>
      </c>
      <c r="C10" s="322" t="s">
        <v>132</v>
      </c>
      <c r="D10" s="322" t="s">
        <v>133</v>
      </c>
      <c r="E10" s="322" t="s">
        <v>57</v>
      </c>
    </row>
    <row r="11" spans="1:5" ht="24.9" customHeight="1" x14ac:dyDescent="0.3">
      <c r="A11" s="323">
        <v>1</v>
      </c>
      <c r="B11" s="324" t="s">
        <v>134</v>
      </c>
      <c r="C11" s="325">
        <v>26</v>
      </c>
      <c r="D11" s="326">
        <v>76</v>
      </c>
      <c r="E11" s="326">
        <f>SUM(C11:D11)</f>
        <v>102</v>
      </c>
    </row>
    <row r="12" spans="1:5" ht="24.9" customHeight="1" x14ac:dyDescent="0.3">
      <c r="A12" s="323">
        <v>2</v>
      </c>
      <c r="B12" s="324" t="s">
        <v>135</v>
      </c>
      <c r="C12" s="325">
        <v>26</v>
      </c>
      <c r="D12" s="326">
        <v>76</v>
      </c>
      <c r="E12" s="326">
        <f t="shared" ref="E12:E19" si="0">SUM(C12:D12)</f>
        <v>102</v>
      </c>
    </row>
    <row r="13" spans="1:5" ht="24.9" customHeight="1" x14ac:dyDescent="0.3">
      <c r="A13" s="323">
        <v>3</v>
      </c>
      <c r="B13" s="324" t="s">
        <v>136</v>
      </c>
      <c r="C13" s="325">
        <v>26</v>
      </c>
      <c r="D13" s="330">
        <v>76</v>
      </c>
      <c r="E13" s="326">
        <f t="shared" si="0"/>
        <v>102</v>
      </c>
    </row>
    <row r="14" spans="1:5" ht="24.9" customHeight="1" x14ac:dyDescent="0.3">
      <c r="A14" s="323">
        <v>4</v>
      </c>
      <c r="B14" s="324" t="s">
        <v>137</v>
      </c>
      <c r="C14" s="325">
        <v>0</v>
      </c>
      <c r="D14" s="326">
        <v>0</v>
      </c>
      <c r="E14" s="326">
        <f t="shared" si="0"/>
        <v>0</v>
      </c>
    </row>
    <row r="15" spans="1:5" ht="24.9" customHeight="1" x14ac:dyDescent="0.3">
      <c r="A15" s="323">
        <v>5</v>
      </c>
      <c r="B15" s="324" t="s">
        <v>138</v>
      </c>
      <c r="C15" s="325">
        <v>14</v>
      </c>
      <c r="D15" s="330">
        <v>67</v>
      </c>
      <c r="E15" s="326">
        <f t="shared" si="0"/>
        <v>81</v>
      </c>
    </row>
    <row r="16" spans="1:5" ht="24.9" customHeight="1" x14ac:dyDescent="0.3">
      <c r="A16" s="323">
        <v>6</v>
      </c>
      <c r="B16" s="324" t="s">
        <v>139</v>
      </c>
      <c r="C16" s="424">
        <v>1</v>
      </c>
      <c r="D16" s="425"/>
      <c r="E16" s="326">
        <f t="shared" si="0"/>
        <v>1</v>
      </c>
    </row>
    <row r="17" spans="1:5" ht="24.9" customHeight="1" x14ac:dyDescent="0.3">
      <c r="A17" s="323">
        <v>7</v>
      </c>
      <c r="B17" s="324" t="s">
        <v>140</v>
      </c>
      <c r="C17" s="327">
        <v>1401.6</v>
      </c>
      <c r="D17" s="328">
        <v>14454.07</v>
      </c>
      <c r="E17" s="329">
        <f t="shared" si="0"/>
        <v>15855.67</v>
      </c>
    </row>
    <row r="18" spans="1:5" ht="24.9" customHeight="1" x14ac:dyDescent="0.3">
      <c r="A18" s="323">
        <v>8</v>
      </c>
      <c r="B18" s="324" t="s">
        <v>141</v>
      </c>
      <c r="C18" s="331">
        <v>555195.46</v>
      </c>
      <c r="D18" s="328">
        <v>3314132.08</v>
      </c>
      <c r="E18" s="329">
        <f t="shared" si="0"/>
        <v>3869327.54</v>
      </c>
    </row>
    <row r="19" spans="1:5" ht="24.9" customHeight="1" x14ac:dyDescent="0.3">
      <c r="A19" s="323">
        <v>9</v>
      </c>
      <c r="B19" s="324" t="s">
        <v>142</v>
      </c>
      <c r="C19" s="424">
        <v>3</v>
      </c>
      <c r="D19" s="425"/>
      <c r="E19" s="326">
        <f t="shared" si="0"/>
        <v>3</v>
      </c>
    </row>
    <row r="22" spans="1:5" ht="18" x14ac:dyDescent="0.35">
      <c r="A22" s="332" t="s">
        <v>144</v>
      </c>
      <c r="B22" s="332"/>
      <c r="C22" s="332"/>
    </row>
    <row r="23" spans="1:5" ht="15.6" x14ac:dyDescent="0.3">
      <c r="A23" s="333" t="s">
        <v>145</v>
      </c>
      <c r="B23" s="333"/>
      <c r="C23" s="333"/>
    </row>
    <row r="24" spans="1:5" x14ac:dyDescent="0.3">
      <c r="A24" s="334"/>
      <c r="B24" s="334"/>
      <c r="C24" s="334"/>
    </row>
    <row r="25" spans="1:5" x14ac:dyDescent="0.3">
      <c r="A25" s="334"/>
      <c r="B25" s="334"/>
      <c r="C25" s="334"/>
    </row>
    <row r="26" spans="1:5" ht="15.6" x14ac:dyDescent="0.3">
      <c r="A26" s="334"/>
      <c r="B26" s="334"/>
      <c r="C26" s="335"/>
    </row>
    <row r="27" spans="1:5" ht="15.6" x14ac:dyDescent="0.3">
      <c r="A27" s="336" t="s">
        <v>28</v>
      </c>
      <c r="B27" s="336" t="s">
        <v>131</v>
      </c>
      <c r="C27" s="337" t="s">
        <v>146</v>
      </c>
    </row>
    <row r="28" spans="1:5" x14ac:dyDescent="0.3">
      <c r="A28" s="338">
        <v>1</v>
      </c>
      <c r="B28" s="339" t="s">
        <v>147</v>
      </c>
      <c r="C28" s="338">
        <v>9</v>
      </c>
    </row>
    <row r="29" spans="1:5" x14ac:dyDescent="0.3">
      <c r="A29" s="338">
        <v>2</v>
      </c>
      <c r="B29" s="339" t="s">
        <v>148</v>
      </c>
      <c r="C29" s="338">
        <v>17</v>
      </c>
    </row>
    <row r="30" spans="1:5" x14ac:dyDescent="0.3">
      <c r="A30" s="338">
        <v>3</v>
      </c>
      <c r="B30" s="339" t="s">
        <v>149</v>
      </c>
      <c r="C30" s="338">
        <v>0</v>
      </c>
    </row>
    <row r="31" spans="1:5" x14ac:dyDescent="0.3">
      <c r="A31" s="338">
        <v>4</v>
      </c>
      <c r="B31" s="339" t="s">
        <v>150</v>
      </c>
      <c r="C31" s="340">
        <v>0</v>
      </c>
    </row>
    <row r="32" spans="1:5" x14ac:dyDescent="0.3">
      <c r="A32" s="338">
        <v>5</v>
      </c>
      <c r="B32" s="339" t="s">
        <v>151</v>
      </c>
      <c r="C32" s="338">
        <v>26</v>
      </c>
    </row>
    <row r="33" spans="1:3" ht="28.8" x14ac:dyDescent="0.3">
      <c r="A33" s="338">
        <v>6</v>
      </c>
      <c r="B33" s="339" t="s">
        <v>152</v>
      </c>
      <c r="C33" s="338">
        <v>47</v>
      </c>
    </row>
    <row r="34" spans="1:3" x14ac:dyDescent="0.3">
      <c r="A34" s="334"/>
      <c r="B34" s="334"/>
      <c r="C34" s="334"/>
    </row>
    <row r="36" spans="1:3" ht="18" x14ac:dyDescent="0.35">
      <c r="A36" s="332" t="s">
        <v>153</v>
      </c>
      <c r="B36" s="332"/>
      <c r="C36" s="341"/>
    </row>
    <row r="37" spans="1:3" ht="15.6" x14ac:dyDescent="0.3">
      <c r="A37" s="333" t="s">
        <v>145</v>
      </c>
      <c r="B37" s="333"/>
      <c r="C37" s="341"/>
    </row>
    <row r="38" spans="1:3" x14ac:dyDescent="0.3">
      <c r="A38" s="334"/>
      <c r="B38" s="334"/>
      <c r="C38" s="334"/>
    </row>
    <row r="39" spans="1:3" x14ac:dyDescent="0.3">
      <c r="A39" s="334"/>
      <c r="B39" s="334"/>
      <c r="C39" s="334"/>
    </row>
    <row r="40" spans="1:3" x14ac:dyDescent="0.3">
      <c r="A40" s="334"/>
      <c r="B40" s="334"/>
      <c r="C40" s="342"/>
    </row>
    <row r="41" spans="1:3" x14ac:dyDescent="0.3">
      <c r="A41" s="337" t="s">
        <v>28</v>
      </c>
      <c r="B41" s="343" t="s">
        <v>131</v>
      </c>
      <c r="C41" s="342" t="s">
        <v>146</v>
      </c>
    </row>
    <row r="42" spans="1:3" x14ac:dyDescent="0.3">
      <c r="A42" s="338">
        <v>1</v>
      </c>
      <c r="B42" s="344" t="s">
        <v>154</v>
      </c>
      <c r="C42" s="340">
        <v>27</v>
      </c>
    </row>
    <row r="43" spans="1:3" x14ac:dyDescent="0.3">
      <c r="A43" s="338">
        <v>2</v>
      </c>
      <c r="B43" s="344" t="s">
        <v>155</v>
      </c>
      <c r="C43" s="340">
        <v>27</v>
      </c>
    </row>
    <row r="44" spans="1:3" x14ac:dyDescent="0.3">
      <c r="A44" s="338">
        <v>3</v>
      </c>
      <c r="B44" s="344" t="s">
        <v>156</v>
      </c>
      <c r="C44" s="340">
        <v>27</v>
      </c>
    </row>
    <row r="45" spans="1:3" x14ac:dyDescent="0.3">
      <c r="A45" s="338">
        <v>4</v>
      </c>
      <c r="B45" s="344" t="s">
        <v>157</v>
      </c>
      <c r="C45" s="340">
        <v>25</v>
      </c>
    </row>
    <row r="46" spans="1:3" x14ac:dyDescent="0.3">
      <c r="A46" s="338">
        <v>5</v>
      </c>
      <c r="B46" s="344" t="s">
        <v>158</v>
      </c>
      <c r="C46" s="340">
        <v>0</v>
      </c>
    </row>
    <row r="47" spans="1:3" x14ac:dyDescent="0.3">
      <c r="A47" s="338">
        <v>6</v>
      </c>
      <c r="B47" s="344" t="s">
        <v>159</v>
      </c>
      <c r="C47" s="340">
        <v>21</v>
      </c>
    </row>
    <row r="48" spans="1:3" ht="28.8" x14ac:dyDescent="0.3">
      <c r="A48" s="338">
        <v>7</v>
      </c>
      <c r="B48" s="344" t="s">
        <v>160</v>
      </c>
      <c r="C48" s="345">
        <v>1976</v>
      </c>
    </row>
    <row r="49" spans="1:3" x14ac:dyDescent="0.3">
      <c r="A49" s="338">
        <v>8</v>
      </c>
      <c r="B49" s="344" t="s">
        <v>161</v>
      </c>
      <c r="C49" s="340">
        <v>6</v>
      </c>
    </row>
    <row r="50" spans="1:3" x14ac:dyDescent="0.3">
      <c r="A50" s="334"/>
      <c r="B50" s="334"/>
      <c r="C50" s="334"/>
    </row>
  </sheetData>
  <mergeCells count="5">
    <mergeCell ref="C9:E9"/>
    <mergeCell ref="C16:D16"/>
    <mergeCell ref="C19:D19"/>
    <mergeCell ref="A3:C3"/>
    <mergeCell ref="A5:C5"/>
  </mergeCells>
  <printOptions horizontalCentered="1"/>
  <pageMargins left="0" right="0" top="0.74803149606299213" bottom="0.74803149606299213" header="0.31496062992125984" footer="0.31496062992125984"/>
  <pageSetup scale="78" orientation="portrait" r:id="rId1"/>
  <rowBreaks count="1" manualBreakCount="1"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PRODUCCION</vt:lpstr>
      <vt:lpstr>MIP</vt:lpstr>
      <vt:lpstr>POSCOSECHA</vt:lpstr>
      <vt:lpstr>EXTENSIÓN</vt:lpstr>
      <vt:lpstr>CAPACITACION</vt:lpstr>
      <vt:lpstr>ENE-DIC 2023 (DCC)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Cruz</dc:creator>
  <cp:lastModifiedBy>Roque Zabala</cp:lastModifiedBy>
  <cp:lastPrinted>2023-06-20T13:27:25Z</cp:lastPrinted>
  <dcterms:created xsi:type="dcterms:W3CDTF">2023-06-20T12:43:40Z</dcterms:created>
  <dcterms:modified xsi:type="dcterms:W3CDTF">2023-06-20T13:27:33Z</dcterms:modified>
</cp:coreProperties>
</file>