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3\Extensión Abril 2023\Informe de Ejecución Abril 2023\"/>
    </mc:Choice>
  </mc:AlternateContent>
  <xr:revisionPtr revIDLastSave="0" documentId="13_ncr:1_{7343C461-6962-4FAA-95EF-6A69C192DE5D}" xr6:coauthVersionLast="47" xr6:coauthVersionMax="47" xr10:uidLastSave="{00000000-0000-0000-0000-000000000000}"/>
  <bookViews>
    <workbookView xWindow="-108" yWindow="-108" windowWidth="23256" windowHeight="12576" activeTab="1" xr2:uid="{153FA581-7C91-40CE-9A19-09904ED713C4}"/>
  </bookViews>
  <sheets>
    <sheet name="PRODUCCIÓN" sheetId="14" r:id="rId1"/>
    <sheet name="MIP" sheetId="13" r:id="rId2"/>
    <sheet name="POSCOSECHA" sheetId="8" r:id="rId3"/>
    <sheet name="EXTENSIÓN" sheetId="9" r:id="rId4"/>
    <sheet name="CAPACITACION" sheetId="10" r:id="rId5"/>
    <sheet name="DES. RURAL" sheetId="11" r:id="rId6"/>
    <sheet name="MC" sheetId="12" r:id="rId7"/>
    <sheet name="GRAFICOS" sheetId="3" state="hidden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4" l="1"/>
  <c r="I18" i="14"/>
  <c r="H18" i="14"/>
  <c r="F18" i="14"/>
  <c r="E18" i="14"/>
  <c r="D18" i="14"/>
  <c r="C18" i="14"/>
  <c r="K17" i="14"/>
  <c r="G17" i="14"/>
  <c r="K16" i="14"/>
  <c r="G16" i="14"/>
  <c r="K15" i="14"/>
  <c r="G15" i="14"/>
  <c r="K14" i="14"/>
  <c r="G14" i="14"/>
  <c r="K13" i="14"/>
  <c r="G13" i="14"/>
  <c r="K12" i="14"/>
  <c r="G12" i="14"/>
  <c r="K11" i="14"/>
  <c r="G11" i="14"/>
  <c r="K10" i="14"/>
  <c r="G10" i="14"/>
  <c r="L30" i="13"/>
  <c r="K30" i="13"/>
  <c r="J30" i="13"/>
  <c r="I30" i="13"/>
  <c r="E30" i="13"/>
  <c r="D30" i="13"/>
  <c r="C30" i="13"/>
  <c r="M29" i="13"/>
  <c r="G29" i="13"/>
  <c r="M28" i="13"/>
  <c r="G28" i="13"/>
  <c r="M27" i="13"/>
  <c r="G27" i="13"/>
  <c r="M26" i="13"/>
  <c r="G26" i="13"/>
  <c r="M25" i="13"/>
  <c r="G25" i="13"/>
  <c r="M24" i="13"/>
  <c r="M30" i="13" s="1"/>
  <c r="G24" i="13"/>
  <c r="M23" i="13"/>
  <c r="G23" i="13"/>
  <c r="M22" i="13"/>
  <c r="G22" i="13"/>
  <c r="G30" i="13" s="1"/>
  <c r="L17" i="13"/>
  <c r="K17" i="13"/>
  <c r="J17" i="13"/>
  <c r="I17" i="13"/>
  <c r="G17" i="13"/>
  <c r="F17" i="13"/>
  <c r="E17" i="13"/>
  <c r="D17" i="13"/>
  <c r="C17" i="13"/>
  <c r="M16" i="13"/>
  <c r="H16" i="13"/>
  <c r="M15" i="13"/>
  <c r="H15" i="13"/>
  <c r="M14" i="13"/>
  <c r="H14" i="13"/>
  <c r="M13" i="13"/>
  <c r="H13" i="13"/>
  <c r="M12" i="13"/>
  <c r="H12" i="13"/>
  <c r="M11" i="13"/>
  <c r="H11" i="13"/>
  <c r="M10" i="13"/>
  <c r="H10" i="13"/>
  <c r="M9" i="13"/>
  <c r="M17" i="13" s="1"/>
  <c r="H9" i="13"/>
  <c r="H17" i="13" s="1"/>
  <c r="G18" i="14" l="1"/>
  <c r="K18" i="14"/>
  <c r="E43" i="12" l="1"/>
  <c r="E42" i="12"/>
  <c r="E41" i="12"/>
  <c r="E40" i="12"/>
  <c r="E39" i="12"/>
  <c r="E38" i="12"/>
  <c r="E37" i="12"/>
  <c r="E36" i="12"/>
  <c r="E35" i="12"/>
  <c r="I24" i="11" l="1"/>
  <c r="I21" i="11"/>
  <c r="I17" i="11"/>
  <c r="I14" i="11"/>
  <c r="I12" i="11"/>
  <c r="I12" i="10"/>
  <c r="H12" i="10"/>
  <c r="G12" i="10"/>
  <c r="F12" i="10"/>
  <c r="L15" i="9"/>
  <c r="K15" i="9"/>
  <c r="J15" i="9"/>
  <c r="I15" i="9"/>
  <c r="H15" i="9"/>
  <c r="G15" i="9"/>
  <c r="F15" i="9"/>
  <c r="E15" i="9"/>
  <c r="D15" i="9"/>
  <c r="C15" i="9"/>
  <c r="H39" i="8" l="1"/>
  <c r="G39" i="8"/>
  <c r="I39" i="8" s="1"/>
  <c r="F39" i="8"/>
  <c r="E39" i="8"/>
  <c r="D39" i="8"/>
  <c r="AC24" i="8"/>
  <c r="AB24" i="8"/>
  <c r="AA24" i="8"/>
  <c r="Z24" i="8"/>
  <c r="Y24" i="8"/>
  <c r="X24" i="8"/>
  <c r="W24" i="8"/>
  <c r="V24" i="8"/>
  <c r="U24" i="8"/>
  <c r="T24" i="8"/>
  <c r="Q24" i="8"/>
  <c r="P24" i="8"/>
  <c r="O24" i="8"/>
  <c r="N24" i="8"/>
  <c r="M24" i="8"/>
  <c r="L24" i="8"/>
  <c r="I24" i="8"/>
  <c r="H24" i="8"/>
  <c r="F24" i="8"/>
  <c r="E24" i="8"/>
  <c r="D24" i="8"/>
  <c r="AD23" i="8"/>
  <c r="J23" i="8"/>
  <c r="G23" i="8"/>
  <c r="AD22" i="8"/>
  <c r="J22" i="8"/>
  <c r="G22" i="8"/>
  <c r="AD21" i="8"/>
  <c r="J21" i="8"/>
  <c r="G21" i="8"/>
  <c r="AD20" i="8"/>
  <c r="J20" i="8"/>
  <c r="G20" i="8"/>
  <c r="AD19" i="8"/>
  <c r="J19" i="8"/>
  <c r="G19" i="8"/>
  <c r="AD18" i="8"/>
  <c r="J18" i="8"/>
  <c r="G18" i="8"/>
  <c r="AD17" i="8"/>
  <c r="J17" i="8"/>
  <c r="G17" i="8"/>
  <c r="AD16" i="8"/>
  <c r="J16" i="8"/>
  <c r="G16" i="8"/>
  <c r="AD15" i="8"/>
  <c r="J15" i="8"/>
  <c r="G15" i="8"/>
  <c r="S14" i="8"/>
  <c r="S24" i="8" s="1"/>
  <c r="R14" i="8"/>
  <c r="R24" i="8" s="1"/>
  <c r="J14" i="8"/>
  <c r="G14" i="8"/>
  <c r="K22" i="8" l="1"/>
  <c r="G24" i="8"/>
  <c r="K20" i="8"/>
  <c r="K18" i="8"/>
  <c r="K16" i="8"/>
  <c r="K14" i="8"/>
  <c r="K23" i="8"/>
  <c r="K21" i="8"/>
  <c r="K19" i="8"/>
  <c r="K17" i="8"/>
  <c r="K15" i="8"/>
  <c r="AD24" i="8"/>
  <c r="AD14" i="8"/>
  <c r="J24" i="8"/>
  <c r="K24" i="8" s="1"/>
</calcChain>
</file>

<file path=xl/sharedStrings.xml><?xml version="1.0" encoding="utf-8"?>
<sst xmlns="http://schemas.openxmlformats.org/spreadsheetml/2006/main" count="398" uniqueCount="155">
  <si>
    <t>BENEFICIARIOS</t>
  </si>
  <si>
    <t>REGIONALES</t>
  </si>
  <si>
    <t>PLANTAS SEMBRADAS</t>
  </si>
  <si>
    <t>TAREAS FOMENTADAS</t>
  </si>
  <si>
    <t>H</t>
  </si>
  <si>
    <t>M</t>
  </si>
  <si>
    <t>TOTALES</t>
  </si>
  <si>
    <t>TAREAS RENOVADAS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</si>
  <si>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</si>
  <si>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</si>
  <si>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</si>
  <si>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</si>
  <si>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</si>
  <si>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</si>
  <si>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</si>
  <si>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 </t>
  </si>
  <si>
    <t>TRAMPEO DE BROCA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</si>
  <si>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</si>
  <si>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</si>
  <si>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</si>
  <si>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</si>
  <si>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</si>
  <si>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</si>
  <si>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</si>
  <si>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</si>
  <si>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 xml:space="preserve">Ing. Toribio Contreras R. </t>
  </si>
  <si>
    <t>CENTRAL</t>
  </si>
  <si>
    <t>Septiembre, 2022.</t>
  </si>
  <si>
    <t>Trimestre abr/jun</t>
  </si>
  <si>
    <t>Trimestre jul/sep</t>
  </si>
  <si>
    <t xml:space="preserve">Tareas de Café Sembradas </t>
  </si>
  <si>
    <t>Plantas  de Café Sembradas</t>
  </si>
  <si>
    <t xml:space="preserve">Tareas intervenidas con instalacion de trampas para control de broca </t>
  </si>
  <si>
    <t xml:space="preserve">Tareas con Productos Quimicos para control de Enfermedades </t>
  </si>
  <si>
    <t xml:space="preserve"> SIEMBRAS DE PLANTAS DE CAFÉ EN FOMENTO Y RENOVACIÓN DE CAFETALES</t>
  </si>
  <si>
    <t>DIRECCIÓN TÉCNICA</t>
  </si>
  <si>
    <t>DIVISIÓN COSECHA Y POSTCOSECHA DEL CAFÉ</t>
  </si>
  <si>
    <t>PRODUCCIÓN NACIONAL ESTIMADA Y REPORTE DE COSECHA  2022-2023</t>
  </si>
  <si>
    <t>No.</t>
  </si>
  <si>
    <t>DIRECCIÓN REGIONAL</t>
  </si>
  <si>
    <t>TOTAL TAS. SEMBRADAS</t>
  </si>
  <si>
    <t xml:space="preserve"> TAREAS EN PRODUCCIÓN</t>
  </si>
  <si>
    <t>PRODUCIÓN ESPERADA  (QQS.)</t>
  </si>
  <si>
    <r>
      <rPr>
        <b/>
        <sz val="12"/>
        <color theme="1"/>
        <rFont val="Calibri"/>
        <family val="2"/>
        <scheme val="minor"/>
      </rPr>
      <t xml:space="preserve">PV </t>
    </r>
    <r>
      <rPr>
        <b/>
        <sz val="11"/>
        <color theme="1"/>
        <rFont val="Calibri"/>
        <family val="2"/>
        <scheme val="minor"/>
      </rPr>
      <t xml:space="preserve">                   </t>
    </r>
    <r>
      <rPr>
        <b/>
        <sz val="9"/>
        <color theme="1"/>
        <rFont val="Calibri"/>
        <family val="2"/>
        <scheme val="minor"/>
      </rPr>
      <t xml:space="preserve">     </t>
    </r>
    <r>
      <rPr>
        <b/>
        <sz val="10"/>
        <color theme="1"/>
        <rFont val="Calibri"/>
        <family val="2"/>
      </rPr>
      <t>&gt; 10 AÑOS</t>
    </r>
  </si>
  <si>
    <r>
      <t xml:space="preserve">PN                </t>
    </r>
    <r>
      <rPr>
        <b/>
        <sz val="10"/>
        <color theme="1"/>
        <rFont val="Calibri"/>
        <family val="2"/>
      </rPr>
      <t>≤ 10 AÑOS</t>
    </r>
  </si>
  <si>
    <t>TOTAL     TAS.</t>
  </si>
  <si>
    <r>
      <rPr>
        <b/>
        <sz val="12"/>
        <color theme="1"/>
        <rFont val="Calibri"/>
        <family val="2"/>
        <scheme val="minor"/>
      </rPr>
      <t xml:space="preserve">PV </t>
    </r>
    <r>
      <rPr>
        <b/>
        <sz val="11"/>
        <color theme="1"/>
        <rFont val="Calibri"/>
        <family val="2"/>
        <scheme val="minor"/>
      </rPr>
      <t xml:space="preserve">                      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</rPr>
      <t>&gt; 10 AÑOS</t>
    </r>
  </si>
  <si>
    <r>
      <t xml:space="preserve">PN                    </t>
    </r>
    <r>
      <rPr>
        <b/>
        <sz val="10"/>
        <color theme="1"/>
        <rFont val="Calibri"/>
        <family val="2"/>
      </rPr>
      <t>≤ 10 AÑOS</t>
    </r>
  </si>
  <si>
    <t>Total</t>
  </si>
  <si>
    <t>Productividad Esperada qqs./tas.</t>
  </si>
  <si>
    <t>AGTO.</t>
  </si>
  <si>
    <t>SEPT.</t>
  </si>
  <si>
    <t>OCT.</t>
  </si>
  <si>
    <t>NOV.</t>
  </si>
  <si>
    <t>DIC.</t>
  </si>
  <si>
    <t>ENERO</t>
  </si>
  <si>
    <t>FEBRERO</t>
  </si>
  <si>
    <t>MARZO</t>
  </si>
  <si>
    <t>TOTAL QQs.</t>
  </si>
  <si>
    <t>PV</t>
  </si>
  <si>
    <t>PN</t>
  </si>
  <si>
    <t>NORCENTAL</t>
  </si>
  <si>
    <r>
      <t xml:space="preserve">NORDESTE  </t>
    </r>
    <r>
      <rPr>
        <b/>
        <sz val="12"/>
        <color rgb="FFFF0000"/>
        <rFont val="Calibri"/>
        <family val="2"/>
        <scheme val="minor"/>
      </rPr>
      <t>ROBUSTA</t>
    </r>
  </si>
  <si>
    <r>
      <t>SURESTE</t>
    </r>
    <r>
      <rPr>
        <b/>
        <sz val="12"/>
        <color rgb="FFFF0000"/>
        <rFont val="Calibri"/>
        <family val="2"/>
        <scheme val="minor"/>
      </rPr>
      <t xml:space="preserve"> ROBUSTA</t>
    </r>
  </si>
  <si>
    <t>TOTAL</t>
  </si>
  <si>
    <t>Visitas Ficas</t>
  </si>
  <si>
    <t>Adiestramientos</t>
  </si>
  <si>
    <t>Dem. Métodos</t>
  </si>
  <si>
    <t>Dem. Resultados</t>
  </si>
  <si>
    <t>Giras</t>
  </si>
  <si>
    <t>Días de Campo</t>
  </si>
  <si>
    <t>Reuniones</t>
  </si>
  <si>
    <t>Total P.</t>
  </si>
  <si>
    <t>CURSOS</t>
  </si>
  <si>
    <t>TALLERES</t>
  </si>
  <si>
    <t>CHARLAS</t>
  </si>
  <si>
    <t>DETALLE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</si>
  <si>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</si>
  <si>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</si>
  <si>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</si>
  <si>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</si>
  <si>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</si>
  <si>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</si>
  <si>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</si>
  <si>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</si>
  <si>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</si>
  <si>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</si>
  <si>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</si>
  <si>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DIVISION DE VERIFICACION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</si>
  <si>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</si>
  <si>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</si>
  <si>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</si>
  <si>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</si>
  <si>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</si>
  <si>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</si>
  <si>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</si>
  <si>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</si>
  <si>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</si>
  <si>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</si>
  <si>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</si>
  <si>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</si>
  <si>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</si>
  <si>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</si>
  <si>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LABORATORIO RAÚL H. MELO</t>
  </si>
  <si>
    <t>INFORME MENSUAL, MES DE ABRIL 2023</t>
  </si>
  <si>
    <t>CAFÉ RECOLECTADO,  COSECHA 2022-2023. (QQS.)</t>
  </si>
  <si>
    <t>ABRIL</t>
  </si>
  <si>
    <t>CUADRO RESUMEN DE: EQUIPOS, MAQUINARIAS E INFRAESTRUCTURAS,  PARA EL BENEFICCIADO DEL CAFÉ, INTERVENIDAS EN ABRIL 2023</t>
  </si>
  <si>
    <t>DESPULPADORA</t>
  </si>
  <si>
    <t>MOLINO</t>
  </si>
  <si>
    <t xml:space="preserve">OTROS </t>
  </si>
  <si>
    <t xml:space="preserve">CENTRAL </t>
  </si>
  <si>
    <t>RESUMEN MES DE ABRIL  2023 DE LAS ACTIVIDADES DE EXTENSIÓN</t>
  </si>
  <si>
    <t>INSTITUTO DOMINICANO DEL CAFÉ (INDOCAFE)</t>
  </si>
  <si>
    <t>DEPARTAMENTO DE DESARROLLO RURAL</t>
  </si>
  <si>
    <t>INFORME ACTIVIDADES  MENSUALES</t>
  </si>
  <si>
    <t>FECHA :  ABRIL   2023</t>
  </si>
  <si>
    <t xml:space="preserve">TECNICO </t>
  </si>
  <si>
    <t>IGNACIO CONTRERAS REYES</t>
  </si>
  <si>
    <t>FECHA</t>
  </si>
  <si>
    <t>ACTIVIDAD</t>
  </si>
  <si>
    <t>OBJETIVO</t>
  </si>
  <si>
    <t xml:space="preserve">PARTICIPANTES </t>
  </si>
  <si>
    <t>V</t>
  </si>
  <si>
    <t>LUGAR</t>
  </si>
  <si>
    <t>01 de abril 2023</t>
  </si>
  <si>
    <t xml:space="preserve">Reunion </t>
  </si>
  <si>
    <t>Apoyo reunion COOPNORDESTE, en el proceso de desarrollo estrategico</t>
  </si>
  <si>
    <t xml:space="preserve">Victor Perez Enc. Div. Fortalecimiento de las organizaciones, Anicasio Reynoso, Aridio Gonzalez y otros miembros y dirigentes de la organizacion </t>
  </si>
  <si>
    <t xml:space="preserve">Fantino, Provincia Sanchez Ramirez </t>
  </si>
  <si>
    <t>15 y 22 de abril 2023</t>
  </si>
  <si>
    <t>Taller</t>
  </si>
  <si>
    <t xml:space="preserve">Fortalecimiento de capacidades, en el tema produccion integral sostenible en el cultivo de café. Apoyo en trabajos proyecto Agroturistico los Ramones  </t>
  </si>
  <si>
    <t xml:space="preserve">Victor Perez Div. De Desarrollo  de las Organizaciones Dpto. Des. Rural, dirigentes de COOPDIESA y  tecnicoas de INDOCAFE  </t>
  </si>
  <si>
    <t>San Francisco de Macoris</t>
  </si>
  <si>
    <t>27 y 28 mes de abril 2023</t>
  </si>
  <si>
    <t xml:space="preserve">Taller  </t>
  </si>
  <si>
    <t xml:space="preserve">Fortalecimiento de capacidades: Analisis de datos y control financiero en procesos de comercializacion de los miembros de la ooperativa COOPINDE los Bolos </t>
  </si>
  <si>
    <t>Victor Perez Div. De Desarrollo  de las Organizaciones, dirigentes y socios de la Cooperativa COOPINDE</t>
  </si>
  <si>
    <t>Los Bolos, Poster Rio, Provincia Independencia</t>
  </si>
  <si>
    <t>29 de abril 2023</t>
  </si>
  <si>
    <t>Fortalecimiento de capacidedes: Desarrollar el tema de Liderasgo y Dirigencia con miembros de la Cooperativa COOPDIESA</t>
  </si>
  <si>
    <t>Victor Perez Div. De Desarrollo  de las Organizaciones Dpto. Des. Rural.  Dirigentes de la Cooperativa COOPDIESA, tecnicos de INDOCAFE.</t>
  </si>
  <si>
    <t xml:space="preserve">San Francisco de Macoris </t>
  </si>
  <si>
    <t>30 de abril 2023</t>
  </si>
  <si>
    <t>Apoyo en reunion de dirigentes de la Cooperativa COOPNORDESTE Inc.</t>
  </si>
  <si>
    <t>Victor Perez Div. De Desarrollo  de las Organizaciones Dpto. Des. Rural.  Dirigentes de la Cooperativa COOPNORDESTE, tecnicos de INDOCAFE.</t>
  </si>
  <si>
    <t>ACTIVIDADES REALIZADAS 2023</t>
  </si>
  <si>
    <t>ABR</t>
  </si>
  <si>
    <t>ABRIL - 23</t>
  </si>
  <si>
    <t>INFORME DIRECCION TECNICA.</t>
  </si>
  <si>
    <t>RESUMEN MANEJO INTERADO DE PLAGAS</t>
  </si>
  <si>
    <t>ABRIL, 2023.</t>
  </si>
  <si>
    <t>Abril, 2023.</t>
  </si>
  <si>
    <t>INFORME DIRECCION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</si>
</sst>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-* #,##0.00_-;\-* #,##0.0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Arial"/>
      <family val="2"/>
    </font>
    <font>
      <b/>
      <sz val="14"/>
      <name val="Arial"/>
      <family val="2"/>
    </font>
    <font>
      <b/>
      <sz val="11"/>
      <color theme="4"/>
      <name val="Calibri"/>
      <family val="2"/>
      <scheme val="minor"/>
    </font>
    <font>
      <b/>
      <sz val="10"/>
      <color theme="8" tint="-0.249977111117893"/>
      <name val="Arial"/>
      <family val="2"/>
    </font>
    <font>
      <sz val="11"/>
      <color theme="8" tint="-0.249977111117893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16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6" borderId="0" xfId="0" applyFill="1"/>
    <xf numFmtId="0" fontId="4" fillId="7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7" fillId="8" borderId="3" xfId="0" applyFont="1" applyFill="1" applyBorder="1" applyAlignment="1">
      <alignment horizontal="left"/>
    </xf>
    <xf numFmtId="0" fontId="8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8" borderId="10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6" borderId="3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164" fontId="9" fillId="0" borderId="0" xfId="1" applyNumberFormat="1" applyFont="1" applyFill="1" applyBorder="1" applyAlignment="1">
      <alignment horizontal="right"/>
    </xf>
    <xf numFmtId="3" fontId="0" fillId="0" borderId="0" xfId="0" applyNumberFormat="1"/>
    <xf numFmtId="164" fontId="0" fillId="0" borderId="0" xfId="1" applyNumberFormat="1" applyFont="1" applyBorder="1"/>
    <xf numFmtId="164" fontId="0" fillId="0" borderId="1" xfId="0" applyNumberFormat="1" applyBorder="1"/>
    <xf numFmtId="3" fontId="9" fillId="0" borderId="0" xfId="0" applyNumberFormat="1" applyFont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3" fontId="10" fillId="0" borderId="0" xfId="0" applyNumberFormat="1" applyFont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10" fillId="0" borderId="1" xfId="1" applyNumberFormat="1" applyFont="1" applyBorder="1" applyAlignment="1">
      <alignment horizontal="right"/>
    </xf>
    <xf numFmtId="0" fontId="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11" borderId="5" xfId="0" applyFont="1" applyFill="1" applyBorder="1" applyAlignment="1">
      <alignment horizontal="center" vertical="center" wrapText="1"/>
    </xf>
    <xf numFmtId="0" fontId="2" fillId="12" borderId="27" xfId="0" applyFont="1" applyFill="1" applyBorder="1" applyAlignment="1">
      <alignment horizontal="center" vertical="center"/>
    </xf>
    <xf numFmtId="0" fontId="2" fillId="12" borderId="28" xfId="0" applyFont="1" applyFill="1" applyBorder="1" applyAlignment="1">
      <alignment horizontal="center" vertical="center"/>
    </xf>
    <xf numFmtId="0" fontId="2" fillId="12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14" fillId="0" borderId="4" xfId="0" applyFont="1" applyBorder="1"/>
    <xf numFmtId="3" fontId="14" fillId="0" borderId="28" xfId="0" applyNumberFormat="1" applyFont="1" applyBorder="1" applyAlignment="1">
      <alignment horizontal="right" vertical="center"/>
    </xf>
    <xf numFmtId="164" fontId="14" fillId="0" borderId="5" xfId="1" applyNumberFormat="1" applyFont="1" applyBorder="1"/>
    <xf numFmtId="164" fontId="14" fillId="0" borderId="28" xfId="1" applyNumberFormat="1" applyFont="1" applyBorder="1"/>
    <xf numFmtId="43" fontId="14" fillId="0" borderId="28" xfId="1" applyFont="1" applyBorder="1"/>
    <xf numFmtId="43" fontId="14" fillId="0" borderId="5" xfId="1" applyFont="1" applyBorder="1"/>
    <xf numFmtId="0" fontId="2" fillId="0" borderId="28" xfId="0" applyFont="1" applyBorder="1" applyAlignment="1">
      <alignment horizontal="center"/>
    </xf>
    <xf numFmtId="0" fontId="14" fillId="0" borderId="31" xfId="0" applyFont="1" applyBorder="1"/>
    <xf numFmtId="3" fontId="14" fillId="0" borderId="23" xfId="0" applyNumberFormat="1" applyFont="1" applyBorder="1" applyAlignment="1">
      <alignment horizontal="right" vertical="center"/>
    </xf>
    <xf numFmtId="164" fontId="14" fillId="0" borderId="0" xfId="1" applyNumberFormat="1" applyFont="1" applyBorder="1"/>
    <xf numFmtId="164" fontId="14" fillId="0" borderId="23" xfId="1" applyNumberFormat="1" applyFont="1" applyBorder="1"/>
    <xf numFmtId="43" fontId="14" fillId="0" borderId="23" xfId="1" applyFont="1" applyBorder="1"/>
    <xf numFmtId="43" fontId="14" fillId="0" borderId="0" xfId="1" applyFont="1" applyBorder="1"/>
    <xf numFmtId="164" fontId="14" fillId="0" borderId="5" xfId="1" applyNumberFormat="1" applyFont="1" applyBorder="1" applyAlignment="1">
      <alignment horizontal="right" vertical="center"/>
    </xf>
    <xf numFmtId="164" fontId="14" fillId="0" borderId="28" xfId="1" applyNumberFormat="1" applyFont="1" applyBorder="1" applyAlignment="1">
      <alignment horizontal="right" vertical="center"/>
    </xf>
    <xf numFmtId="0" fontId="14" fillId="0" borderId="32" xfId="0" applyFont="1" applyBorder="1" applyAlignment="1">
      <alignment wrapText="1"/>
    </xf>
    <xf numFmtId="164" fontId="14" fillId="0" borderId="0" xfId="1" applyNumberFormat="1" applyFont="1" applyFill="1" applyBorder="1" applyAlignment="1">
      <alignment horizontal="right" vertical="center"/>
    </xf>
    <xf numFmtId="164" fontId="14" fillId="0" borderId="23" xfId="1" applyNumberFormat="1" applyFont="1" applyFill="1" applyBorder="1" applyAlignment="1">
      <alignment horizontal="right" vertical="center"/>
    </xf>
    <xf numFmtId="164" fontId="14" fillId="0" borderId="23" xfId="1" applyNumberFormat="1" applyFont="1" applyBorder="1" applyAlignment="1">
      <alignment vertical="center"/>
    </xf>
    <xf numFmtId="43" fontId="14" fillId="0" borderId="23" xfId="1" applyFont="1" applyFill="1" applyBorder="1" applyAlignment="1">
      <alignment horizontal="right" vertical="center"/>
    </xf>
    <xf numFmtId="43" fontId="14" fillId="0" borderId="0" xfId="1" applyFont="1" applyBorder="1" applyAlignment="1">
      <alignment vertical="center"/>
    </xf>
    <xf numFmtId="43" fontId="14" fillId="0" borderId="28" xfId="1" applyFont="1" applyBorder="1" applyAlignment="1">
      <alignment vertical="center"/>
    </xf>
    <xf numFmtId="164" fontId="14" fillId="0" borderId="5" xfId="1" applyNumberFormat="1" applyFont="1" applyFill="1" applyBorder="1"/>
    <xf numFmtId="164" fontId="14" fillId="0" borderId="28" xfId="1" applyNumberFormat="1" applyFont="1" applyFill="1" applyBorder="1"/>
    <xf numFmtId="164" fontId="14" fillId="0" borderId="28" xfId="1" applyNumberFormat="1" applyFont="1" applyFill="1" applyBorder="1" applyAlignment="1">
      <alignment horizontal="right" vertical="center"/>
    </xf>
    <xf numFmtId="43" fontId="14" fillId="0" borderId="4" xfId="1" applyFont="1" applyFill="1" applyBorder="1" applyAlignment="1">
      <alignment horizontal="right" vertical="center"/>
    </xf>
    <xf numFmtId="43" fontId="14" fillId="0" borderId="4" xfId="1" applyFont="1" applyBorder="1"/>
    <xf numFmtId="0" fontId="2" fillId="0" borderId="23" xfId="0" applyFont="1" applyBorder="1" applyAlignment="1">
      <alignment horizontal="center"/>
    </xf>
    <xf numFmtId="3" fontId="14" fillId="13" borderId="28" xfId="0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/>
    </xf>
    <xf numFmtId="164" fontId="14" fillId="0" borderId="23" xfId="1" applyNumberFormat="1" applyFont="1" applyFill="1" applyBorder="1" applyAlignment="1">
      <alignment horizontal="right"/>
    </xf>
    <xf numFmtId="43" fontId="14" fillId="0" borderId="23" xfId="1" applyFont="1" applyFill="1" applyBorder="1" applyAlignment="1">
      <alignment horizontal="right"/>
    </xf>
    <xf numFmtId="164" fontId="14" fillId="0" borderId="5" xfId="1" applyNumberFormat="1" applyFont="1" applyFill="1" applyBorder="1" applyAlignment="1"/>
    <xf numFmtId="164" fontId="14" fillId="0" borderId="28" xfId="1" applyNumberFormat="1" applyFont="1" applyFill="1" applyBorder="1" applyAlignment="1"/>
    <xf numFmtId="0" fontId="14" fillId="0" borderId="32" xfId="0" applyFont="1" applyBorder="1"/>
    <xf numFmtId="164" fontId="19" fillId="0" borderId="35" xfId="1" applyNumberFormat="1" applyFont="1" applyBorder="1" applyAlignment="1">
      <alignment horizontal="right" vertical="center"/>
    </xf>
    <xf numFmtId="164" fontId="19" fillId="0" borderId="25" xfId="1" applyNumberFormat="1" applyFont="1" applyBorder="1" applyAlignment="1">
      <alignment horizontal="right" vertical="center"/>
    </xf>
    <xf numFmtId="164" fontId="14" fillId="0" borderId="25" xfId="1" applyNumberFormat="1" applyFont="1" applyBorder="1"/>
    <xf numFmtId="43" fontId="14" fillId="0" borderId="0" xfId="0" applyNumberFormat="1" applyFont="1"/>
    <xf numFmtId="43" fontId="14" fillId="0" borderId="32" xfId="1" applyFont="1" applyBorder="1"/>
    <xf numFmtId="164" fontId="14" fillId="0" borderId="25" xfId="1" applyNumberFormat="1" applyFont="1" applyBorder="1" applyAlignment="1">
      <alignment vertical="center"/>
    </xf>
    <xf numFmtId="43" fontId="14" fillId="0" borderId="5" xfId="1" applyFont="1" applyBorder="1" applyAlignment="1">
      <alignment vertical="center"/>
    </xf>
    <xf numFmtId="0" fontId="2" fillId="0" borderId="25" xfId="0" applyFont="1" applyBorder="1" applyAlignment="1">
      <alignment horizontal="center"/>
    </xf>
    <xf numFmtId="3" fontId="14" fillId="0" borderId="25" xfId="0" applyNumberFormat="1" applyFont="1" applyBorder="1" applyAlignment="1">
      <alignment horizontal="right" vertical="center"/>
    </xf>
    <xf numFmtId="164" fontId="14" fillId="0" borderId="5" xfId="1" applyNumberFormat="1" applyFont="1" applyBorder="1" applyAlignment="1">
      <alignment horizontal="right"/>
    </xf>
    <xf numFmtId="3" fontId="13" fillId="14" borderId="28" xfId="0" applyNumberFormat="1" applyFont="1" applyFill="1" applyBorder="1"/>
    <xf numFmtId="164" fontId="13" fillId="14" borderId="26" xfId="0" applyNumberFormat="1" applyFont="1" applyFill="1" applyBorder="1"/>
    <xf numFmtId="164" fontId="13" fillId="14" borderId="35" xfId="0" applyNumberFormat="1" applyFont="1" applyFill="1" applyBorder="1"/>
    <xf numFmtId="164" fontId="7" fillId="14" borderId="28" xfId="1" applyNumberFormat="1" applyFont="1" applyFill="1" applyBorder="1"/>
    <xf numFmtId="164" fontId="13" fillId="14" borderId="5" xfId="1" applyNumberFormat="1" applyFont="1" applyFill="1" applyBorder="1"/>
    <xf numFmtId="43" fontId="13" fillId="14" borderId="28" xfId="1" applyFont="1" applyFill="1" applyBorder="1"/>
    <xf numFmtId="43" fontId="13" fillId="14" borderId="5" xfId="1" applyFont="1" applyFill="1" applyBorder="1"/>
    <xf numFmtId="3" fontId="13" fillId="0" borderId="0" xfId="0" applyNumberFormat="1" applyFont="1"/>
    <xf numFmtId="164" fontId="13" fillId="0" borderId="0" xfId="0" applyNumberFormat="1" applyFont="1"/>
    <xf numFmtId="164" fontId="7" fillId="0" borderId="0" xfId="1" applyNumberFormat="1" applyFont="1" applyFill="1" applyBorder="1"/>
    <xf numFmtId="164" fontId="13" fillId="0" borderId="0" xfId="1" applyNumberFormat="1" applyFont="1" applyFill="1" applyBorder="1"/>
    <xf numFmtId="43" fontId="13" fillId="0" borderId="0" xfId="1" applyFont="1" applyFill="1" applyBorder="1"/>
    <xf numFmtId="0" fontId="13" fillId="0" borderId="0" xfId="0" applyFont="1"/>
    <xf numFmtId="2" fontId="13" fillId="0" borderId="0" xfId="0" applyNumberFormat="1" applyFont="1"/>
    <xf numFmtId="4" fontId="13" fillId="0" borderId="0" xfId="0" applyNumberFormat="1" applyFont="1"/>
    <xf numFmtId="0" fontId="20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0" xfId="0" applyFont="1"/>
    <xf numFmtId="0" fontId="2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3" applyFont="1" applyFill="1" applyBorder="1" applyAlignment="1">
      <alignment horizontal="center" vertical="center"/>
    </xf>
    <xf numFmtId="0" fontId="8" fillId="16" borderId="1" xfId="3" applyFont="1" applyFill="1" applyBorder="1" applyAlignment="1">
      <alignment horizontal="center" vertical="center"/>
    </xf>
    <xf numFmtId="0" fontId="8" fillId="17" borderId="1" xfId="3" applyFont="1" applyFill="1" applyBorder="1" applyAlignment="1">
      <alignment horizontal="center" vertical="center"/>
    </xf>
    <xf numFmtId="0" fontId="9" fillId="0" borderId="1" xfId="0" applyFont="1" applyBorder="1"/>
    <xf numFmtId="0" fontId="9" fillId="18" borderId="1" xfId="3" applyFont="1" applyFill="1" applyBorder="1" applyAlignment="1">
      <alignment horizontal="left"/>
    </xf>
    <xf numFmtId="164" fontId="22" fillId="0" borderId="1" xfId="4" applyNumberFormat="1" applyFont="1" applyFill="1" applyBorder="1" applyAlignment="1">
      <alignment horizontal="right"/>
    </xf>
    <xf numFmtId="164" fontId="9" fillId="0" borderId="1" xfId="0" applyNumberFormat="1" applyFont="1" applyBorder="1"/>
    <xf numFmtId="0" fontId="14" fillId="0" borderId="1" xfId="0" applyFont="1" applyBorder="1"/>
    <xf numFmtId="0" fontId="9" fillId="0" borderId="1" xfId="3" applyFont="1" applyBorder="1" applyAlignment="1">
      <alignment horizontal="left"/>
    </xf>
    <xf numFmtId="0" fontId="8" fillId="0" borderId="1" xfId="0" applyFont="1" applyBorder="1"/>
    <xf numFmtId="164" fontId="8" fillId="0" borderId="1" xfId="4" applyNumberFormat="1" applyFont="1" applyBorder="1"/>
    <xf numFmtId="0" fontId="8" fillId="0" borderId="1" xfId="4" applyNumberFormat="1" applyFont="1" applyBorder="1"/>
    <xf numFmtId="0" fontId="0" fillId="0" borderId="0" xfId="0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43" fontId="14" fillId="0" borderId="29" xfId="1" applyFont="1" applyBorder="1"/>
    <xf numFmtId="43" fontId="14" fillId="0" borderId="30" xfId="1" applyFont="1" applyBorder="1"/>
    <xf numFmtId="43" fontId="17" fillId="0" borderId="28" xfId="1" applyFont="1" applyBorder="1" applyAlignment="1">
      <alignment horizontal="center"/>
    </xf>
    <xf numFmtId="43" fontId="17" fillId="0" borderId="4" xfId="1" applyFont="1" applyBorder="1" applyAlignment="1">
      <alignment horizontal="center"/>
    </xf>
    <xf numFmtId="43" fontId="17" fillId="0" borderId="4" xfId="1" applyFont="1" applyBorder="1" applyAlignment="1">
      <alignment horizontal="right"/>
    </xf>
    <xf numFmtId="43" fontId="14" fillId="0" borderId="28" xfId="1" applyFont="1" applyBorder="1" applyAlignment="1">
      <alignment horizontal="right" vertical="center"/>
    </xf>
    <xf numFmtId="43" fontId="14" fillId="0" borderId="5" xfId="1" applyFont="1" applyBorder="1" applyAlignment="1">
      <alignment horizontal="right" vertical="center"/>
    </xf>
    <xf numFmtId="43" fontId="14" fillId="0" borderId="22" xfId="1" applyFont="1" applyBorder="1" applyAlignment="1">
      <alignment horizontal="right" vertical="center"/>
    </xf>
    <xf numFmtId="43" fontId="14" fillId="0" borderId="28" xfId="1" applyFont="1" applyBorder="1" applyAlignment="1">
      <alignment horizontal="right"/>
    </xf>
    <xf numFmtId="43" fontId="14" fillId="0" borderId="31" xfId="1" applyFont="1" applyBorder="1"/>
    <xf numFmtId="43" fontId="14" fillId="0" borderId="15" xfId="1" applyFont="1" applyBorder="1"/>
    <xf numFmtId="43" fontId="14" fillId="0" borderId="14" xfId="1" applyFont="1" applyBorder="1"/>
    <xf numFmtId="43" fontId="14" fillId="0" borderId="0" xfId="1" applyFont="1"/>
    <xf numFmtId="43" fontId="14" fillId="0" borderId="1" xfId="1" applyFont="1" applyBorder="1"/>
    <xf numFmtId="43" fontId="14" fillId="0" borderId="4" xfId="1" applyFont="1" applyBorder="1" applyAlignment="1">
      <alignment horizontal="right" vertical="center"/>
    </xf>
    <xf numFmtId="43" fontId="14" fillId="0" borderId="15" xfId="1" applyFont="1" applyBorder="1" applyAlignment="1">
      <alignment vertical="center"/>
    </xf>
    <xf numFmtId="43" fontId="14" fillId="0" borderId="14" xfId="1" applyFont="1" applyBorder="1" applyAlignment="1">
      <alignment vertical="center"/>
    </xf>
    <xf numFmtId="43" fontId="14" fillId="0" borderId="33" xfId="1" applyFont="1" applyBorder="1"/>
    <xf numFmtId="43" fontId="14" fillId="0" borderId="25" xfId="1" applyFont="1" applyBorder="1"/>
    <xf numFmtId="43" fontId="14" fillId="0" borderId="23" xfId="1" applyFont="1" applyBorder="1" applyAlignment="1">
      <alignment horizontal="right"/>
    </xf>
    <xf numFmtId="43" fontId="14" fillId="0" borderId="26" xfId="1" applyFont="1" applyBorder="1"/>
    <xf numFmtId="43" fontId="14" fillId="0" borderId="34" xfId="1" applyFont="1" applyBorder="1"/>
    <xf numFmtId="43" fontId="14" fillId="0" borderId="36" xfId="1" applyFont="1" applyBorder="1"/>
    <xf numFmtId="43" fontId="14" fillId="0" borderId="0" xfId="1" applyFont="1" applyAlignment="1">
      <alignment horizontal="right" vertical="center"/>
    </xf>
    <xf numFmtId="43" fontId="14" fillId="0" borderId="23" xfId="1" applyFont="1" applyBorder="1" applyAlignment="1">
      <alignment horizontal="right" vertical="center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justify" vertical="center" wrapText="1"/>
    </xf>
    <xf numFmtId="0" fontId="23" fillId="20" borderId="3" xfId="0" applyFont="1" applyFill="1" applyBorder="1"/>
    <xf numFmtId="1" fontId="23" fillId="20" borderId="3" xfId="0" applyNumberFormat="1" applyFont="1" applyFill="1" applyBorder="1"/>
    <xf numFmtId="1" fontId="24" fillId="15" borderId="3" xfId="0" applyNumberFormat="1" applyFont="1" applyFill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3" fillId="14" borderId="5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13" fillId="12" borderId="24" xfId="0" applyFont="1" applyFill="1" applyBorder="1" applyAlignment="1">
      <alignment horizontal="center" vertical="center" wrapText="1"/>
    </xf>
    <xf numFmtId="0" fontId="13" fillId="12" borderId="26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4" fillId="12" borderId="22" xfId="0" applyFont="1" applyFill="1" applyBorder="1" applyAlignment="1">
      <alignment horizontal="center" vertical="center" wrapText="1"/>
    </xf>
    <xf numFmtId="0" fontId="14" fillId="12" borderId="25" xfId="0" applyFont="1" applyFill="1" applyBorder="1" applyAlignment="1">
      <alignment horizontal="center" vertical="center" wrapText="1"/>
    </xf>
    <xf numFmtId="0" fontId="2" fillId="12" borderId="22" xfId="0" applyFont="1" applyFill="1" applyBorder="1" applyAlignment="1">
      <alignment horizontal="center" vertical="center" wrapText="1"/>
    </xf>
    <xf numFmtId="0" fontId="2" fillId="12" borderId="25" xfId="0" applyFont="1" applyFill="1" applyBorder="1" applyAlignment="1">
      <alignment horizontal="center" vertical="center" wrapText="1"/>
    </xf>
    <xf numFmtId="0" fontId="14" fillId="12" borderId="24" xfId="0" applyFont="1" applyFill="1" applyBorder="1" applyAlignment="1">
      <alignment horizontal="center" vertical="center" wrapText="1"/>
    </xf>
    <xf numFmtId="0" fontId="14" fillId="12" borderId="26" xfId="0" applyFont="1" applyFill="1" applyBorder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0" fontId="14" fillId="12" borderId="2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3" fillId="9" borderId="6" xfId="0" applyFont="1" applyFill="1" applyBorder="1" applyAlignment="1">
      <alignment horizontal="center"/>
    </xf>
    <xf numFmtId="0" fontId="14" fillId="10" borderId="22" xfId="0" applyFont="1" applyFill="1" applyBorder="1" applyAlignment="1">
      <alignment horizontal="center" vertical="center"/>
    </xf>
    <xf numFmtId="0" fontId="14" fillId="10" borderId="23" xfId="0" applyFont="1" applyFill="1" applyBorder="1" applyAlignment="1">
      <alignment horizontal="center" vertical="center"/>
    </xf>
    <xf numFmtId="0" fontId="14" fillId="10" borderId="25" xfId="0" applyFont="1" applyFill="1" applyBorder="1" applyAlignment="1">
      <alignment horizontal="center" vertical="center"/>
    </xf>
    <xf numFmtId="0" fontId="14" fillId="10" borderId="22" xfId="0" applyFont="1" applyFill="1" applyBorder="1" applyAlignment="1">
      <alignment horizontal="center" vertical="center" wrapText="1"/>
    </xf>
    <xf numFmtId="0" fontId="14" fillId="10" borderId="23" xfId="0" applyFont="1" applyFill="1" applyBorder="1" applyAlignment="1">
      <alignment horizontal="center" vertical="center" wrapText="1"/>
    </xf>
    <xf numFmtId="0" fontId="14" fillId="10" borderId="25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0" fontId="14" fillId="11" borderId="4" xfId="0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4" fontId="0" fillId="0" borderId="0" xfId="0" applyNumberFormat="1"/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5" fillId="2" borderId="28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43" fontId="0" fillId="0" borderId="0" xfId="0" applyNumberFormat="1"/>
    <xf numFmtId="43" fontId="1" fillId="0" borderId="0" xfId="1" applyFont="1" applyBorder="1"/>
    <xf numFmtId="0" fontId="25" fillId="22" borderId="29" xfId="0" applyFont="1" applyFill="1" applyBorder="1" applyAlignment="1">
      <alignment horizontal="center"/>
    </xf>
    <xf numFmtId="0" fontId="5" fillId="0" borderId="14" xfId="0" applyFont="1" applyBorder="1" applyAlignment="1">
      <alignment horizontal="left" vertical="center"/>
    </xf>
    <xf numFmtId="0" fontId="25" fillId="22" borderId="15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5" fillId="22" borderId="15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25" fillId="22" borderId="34" xfId="0" applyFont="1" applyFill="1" applyBorder="1" applyAlignment="1">
      <alignment horizontal="center"/>
    </xf>
    <xf numFmtId="0" fontId="5" fillId="0" borderId="36" xfId="0" applyFont="1" applyBorder="1" applyAlignment="1">
      <alignment horizontal="left"/>
    </xf>
    <xf numFmtId="0" fontId="5" fillId="8" borderId="4" xfId="0" applyFont="1" applyFill="1" applyBorder="1" applyAlignment="1">
      <alignment horizontal="right"/>
    </xf>
    <xf numFmtId="0" fontId="5" fillId="8" borderId="6" xfId="0" applyFont="1" applyFill="1" applyBorder="1" applyAlignment="1">
      <alignment horizontal="right"/>
    </xf>
    <xf numFmtId="0" fontId="27" fillId="0" borderId="0" xfId="0" applyFont="1"/>
    <xf numFmtId="0" fontId="28" fillId="0" borderId="0" xfId="0" applyFont="1" applyAlignment="1">
      <alignment horizontal="left"/>
    </xf>
    <xf numFmtId="0" fontId="29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20" fillId="20" borderId="1" xfId="1" applyNumberFormat="1" applyFont="1" applyFill="1" applyBorder="1" applyAlignment="1">
      <alignment horizontal="right" wrapText="1"/>
    </xf>
    <xf numFmtId="0" fontId="23" fillId="20" borderId="1" xfId="1" applyNumberFormat="1" applyFont="1" applyFill="1" applyBorder="1" applyAlignment="1">
      <alignment horizontal="right"/>
    </xf>
    <xf numFmtId="164" fontId="20" fillId="20" borderId="11" xfId="1" applyNumberFormat="1" applyFont="1" applyFill="1" applyBorder="1" applyAlignment="1">
      <alignment horizontal="right" vertical="top"/>
    </xf>
    <xf numFmtId="164" fontId="20" fillId="20" borderId="1" xfId="1" applyNumberFormat="1" applyFont="1" applyFill="1" applyBorder="1" applyAlignment="1">
      <alignment horizontal="right" vertical="top"/>
    </xf>
    <xf numFmtId="1" fontId="20" fillId="20" borderId="1" xfId="1" applyNumberFormat="1" applyFont="1" applyFill="1" applyBorder="1" applyAlignment="1">
      <alignment horizontal="right" vertical="top"/>
    </xf>
    <xf numFmtId="1" fontId="20" fillId="20" borderId="1" xfId="1" applyNumberFormat="1" applyFont="1" applyFill="1" applyBorder="1" applyAlignment="1">
      <alignment horizontal="right"/>
    </xf>
    <xf numFmtId="1" fontId="20" fillId="20" borderId="1" xfId="0" applyNumberFormat="1" applyFont="1" applyFill="1" applyBorder="1" applyAlignment="1">
      <alignment horizontal="right"/>
    </xf>
    <xf numFmtId="1" fontId="20" fillId="20" borderId="1" xfId="1" applyNumberFormat="1" applyFont="1" applyFill="1" applyBorder="1" applyAlignment="1">
      <alignment horizontal="right" wrapText="1"/>
    </xf>
    <xf numFmtId="1" fontId="23" fillId="20" borderId="1" xfId="1" applyNumberFormat="1" applyFont="1" applyFill="1" applyBorder="1" applyAlignment="1">
      <alignment horizontal="right"/>
    </xf>
    <xf numFmtId="165" fontId="20" fillId="0" borderId="1" xfId="0" applyNumberFormat="1" applyFont="1" applyBorder="1" applyAlignment="1">
      <alignment horizontal="right" vertical="top"/>
    </xf>
    <xf numFmtId="164" fontId="20" fillId="20" borderId="1" xfId="1" applyNumberFormat="1" applyFont="1" applyFill="1" applyBorder="1" applyAlignment="1">
      <alignment horizontal="right"/>
    </xf>
    <xf numFmtId="164" fontId="20" fillId="0" borderId="1" xfId="1" applyNumberFormat="1" applyFont="1" applyBorder="1" applyAlignment="1">
      <alignment horizontal="right"/>
    </xf>
    <xf numFmtId="164" fontId="20" fillId="20" borderId="1" xfId="0" applyNumberFormat="1" applyFont="1" applyFill="1" applyBorder="1" applyAlignment="1">
      <alignment horizontal="right"/>
    </xf>
    <xf numFmtId="0" fontId="20" fillId="20" borderId="11" xfId="1" applyNumberFormat="1" applyFont="1" applyFill="1" applyBorder="1" applyAlignment="1">
      <alignment horizontal="right" vertical="top"/>
    </xf>
    <xf numFmtId="0" fontId="20" fillId="20" borderId="1" xfId="1" applyNumberFormat="1" applyFont="1" applyFill="1" applyBorder="1" applyAlignment="1">
      <alignment horizontal="right" vertical="top"/>
    </xf>
    <xf numFmtId="0" fontId="20" fillId="20" borderId="1" xfId="1" applyNumberFormat="1" applyFont="1" applyFill="1" applyBorder="1" applyAlignment="1">
      <alignment horizontal="right"/>
    </xf>
    <xf numFmtId="0" fontId="20" fillId="20" borderId="1" xfId="0" applyFont="1" applyFill="1" applyBorder="1" applyAlignment="1">
      <alignment horizontal="right"/>
    </xf>
    <xf numFmtId="1" fontId="20" fillId="20" borderId="11" xfId="1" applyNumberFormat="1" applyFont="1" applyFill="1" applyBorder="1" applyAlignment="1">
      <alignment horizontal="right" vertical="top"/>
    </xf>
    <xf numFmtId="164" fontId="23" fillId="20" borderId="1" xfId="1" applyNumberFormat="1" applyFont="1" applyFill="1" applyBorder="1" applyAlignment="1">
      <alignment horizontal="right"/>
    </xf>
    <xf numFmtId="1" fontId="24" fillId="15" borderId="1" xfId="1" applyNumberFormat="1" applyFont="1" applyFill="1" applyBorder="1" applyAlignment="1">
      <alignment horizontal="right" wrapText="1"/>
    </xf>
    <xf numFmtId="1" fontId="24" fillId="15" borderId="1" xfId="1" applyNumberFormat="1" applyFont="1" applyFill="1" applyBorder="1" applyAlignment="1">
      <alignment horizontal="right"/>
    </xf>
    <xf numFmtId="164" fontId="14" fillId="15" borderId="11" xfId="1" applyNumberFormat="1" applyFont="1" applyFill="1" applyBorder="1" applyAlignment="1">
      <alignment horizontal="right" wrapText="1"/>
    </xf>
    <xf numFmtId="164" fontId="14" fillId="15" borderId="1" xfId="1" applyNumberFormat="1" applyFont="1" applyFill="1" applyBorder="1" applyAlignment="1">
      <alignment horizontal="right" wrapText="1"/>
    </xf>
    <xf numFmtId="164" fontId="14" fillId="15" borderId="1" xfId="1" applyNumberFormat="1" applyFont="1" applyFill="1" applyBorder="1" applyAlignment="1">
      <alignment horizontal="right"/>
    </xf>
    <xf numFmtId="164" fontId="30" fillId="15" borderId="1" xfId="1" applyNumberFormat="1" applyFont="1" applyFill="1" applyBorder="1" applyAlignment="1">
      <alignment horizontal="right" wrapText="1"/>
    </xf>
    <xf numFmtId="164" fontId="30" fillId="15" borderId="1" xfId="1" applyNumberFormat="1" applyFont="1" applyFill="1" applyBorder="1" applyAlignment="1">
      <alignment horizontal="center" wrapText="1"/>
    </xf>
    <xf numFmtId="1" fontId="30" fillId="15" borderId="1" xfId="0" applyNumberFormat="1" applyFont="1" applyFill="1" applyBorder="1"/>
    <xf numFmtId="0" fontId="31" fillId="18" borderId="43" xfId="0" applyFont="1" applyFill="1" applyBorder="1"/>
    <xf numFmtId="0" fontId="31" fillId="18" borderId="44" xfId="0" applyFont="1" applyFill="1" applyBorder="1"/>
    <xf numFmtId="0" fontId="31" fillId="18" borderId="45" xfId="0" applyFont="1" applyFill="1" applyBorder="1" applyAlignment="1">
      <alignment horizontal="center"/>
    </xf>
    <xf numFmtId="0" fontId="31" fillId="18" borderId="0" xfId="0" applyFont="1" applyFill="1"/>
    <xf numFmtId="0" fontId="31" fillId="18" borderId="46" xfId="0" applyFont="1" applyFill="1" applyBorder="1"/>
    <xf numFmtId="0" fontId="31" fillId="18" borderId="47" xfId="0" applyFont="1" applyFill="1" applyBorder="1" applyAlignment="1">
      <alignment horizontal="center"/>
    </xf>
    <xf numFmtId="0" fontId="32" fillId="18" borderId="46" xfId="0" applyFont="1" applyFill="1" applyBorder="1" applyAlignment="1">
      <alignment horizontal="center" vertical="center"/>
    </xf>
    <xf numFmtId="0" fontId="32" fillId="18" borderId="0" xfId="0" applyFont="1" applyFill="1" applyAlignment="1">
      <alignment horizontal="center" vertical="center"/>
    </xf>
    <xf numFmtId="0" fontId="32" fillId="18" borderId="47" xfId="0" applyFont="1" applyFill="1" applyBorder="1" applyAlignment="1">
      <alignment horizontal="center" vertical="center"/>
    </xf>
    <xf numFmtId="0" fontId="31" fillId="18" borderId="0" xfId="0" applyFont="1" applyFill="1" applyAlignment="1">
      <alignment vertical="center"/>
    </xf>
    <xf numFmtId="0" fontId="32" fillId="18" borderId="48" xfId="0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0" fontId="32" fillId="18" borderId="3" xfId="0" applyFont="1" applyFill="1" applyBorder="1" applyAlignment="1">
      <alignment horizontal="center" vertical="center"/>
    </xf>
    <xf numFmtId="0" fontId="32" fillId="18" borderId="49" xfId="0" applyFont="1" applyFill="1" applyBorder="1" applyAlignment="1">
      <alignment horizontal="center" vertical="center"/>
    </xf>
    <xf numFmtId="0" fontId="32" fillId="18" borderId="50" xfId="0" applyFont="1" applyFill="1" applyBorder="1" applyAlignment="1">
      <alignment horizontal="center" vertical="center"/>
    </xf>
    <xf numFmtId="0" fontId="32" fillId="18" borderId="14" xfId="0" applyFont="1" applyFill="1" applyBorder="1" applyAlignment="1">
      <alignment horizontal="center" vertical="center"/>
    </xf>
    <xf numFmtId="0" fontId="32" fillId="18" borderId="51" xfId="0" applyFont="1" applyFill="1" applyBorder="1" applyAlignment="1">
      <alignment horizontal="center" vertical="center"/>
    </xf>
    <xf numFmtId="0" fontId="32" fillId="18" borderId="52" xfId="0" applyFont="1" applyFill="1" applyBorder="1" applyAlignment="1">
      <alignment horizontal="center" vertical="center"/>
    </xf>
    <xf numFmtId="0" fontId="32" fillId="18" borderId="13" xfId="0" applyFont="1" applyFill="1" applyBorder="1" applyAlignment="1">
      <alignment horizontal="center" vertical="center"/>
    </xf>
    <xf numFmtId="0" fontId="32" fillId="18" borderId="12" xfId="0" applyFont="1" applyFill="1" applyBorder="1" applyAlignment="1">
      <alignment horizontal="center" vertical="center"/>
    </xf>
    <xf numFmtId="0" fontId="32" fillId="18" borderId="53" xfId="0" applyFont="1" applyFill="1" applyBorder="1" applyAlignment="1">
      <alignment horizontal="center" vertical="center"/>
    </xf>
    <xf numFmtId="0" fontId="33" fillId="18" borderId="54" xfId="0" applyFont="1" applyFill="1" applyBorder="1" applyAlignment="1">
      <alignment horizontal="center" vertical="center"/>
    </xf>
    <xf numFmtId="0" fontId="33" fillId="18" borderId="55" xfId="0" applyFont="1" applyFill="1" applyBorder="1" applyAlignment="1">
      <alignment horizontal="center" vertical="center"/>
    </xf>
    <xf numFmtId="0" fontId="33" fillId="18" borderId="56" xfId="0" applyFont="1" applyFill="1" applyBorder="1" applyAlignment="1">
      <alignment horizontal="center" vertical="center"/>
    </xf>
    <xf numFmtId="0" fontId="33" fillId="18" borderId="57" xfId="0" applyFont="1" applyFill="1" applyBorder="1" applyAlignment="1">
      <alignment horizontal="center" vertical="center"/>
    </xf>
    <xf numFmtId="0" fontId="24" fillId="18" borderId="48" xfId="0" applyFont="1" applyFill="1" applyBorder="1" applyAlignment="1">
      <alignment horizontal="center" vertical="center"/>
    </xf>
    <xf numFmtId="0" fontId="32" fillId="18" borderId="3" xfId="0" applyFont="1" applyFill="1" applyBorder="1" applyAlignment="1">
      <alignment horizontal="left"/>
    </xf>
    <xf numFmtId="0" fontId="32" fillId="18" borderId="14" xfId="0" applyFont="1" applyFill="1" applyBorder="1" applyAlignment="1">
      <alignment horizontal="left"/>
    </xf>
    <xf numFmtId="0" fontId="32" fillId="18" borderId="51" xfId="0" applyFont="1" applyFill="1" applyBorder="1" applyAlignment="1">
      <alignment horizontal="left"/>
    </xf>
    <xf numFmtId="0" fontId="31" fillId="18" borderId="58" xfId="0" applyFont="1" applyFill="1" applyBorder="1" applyAlignment="1">
      <alignment horizontal="center"/>
    </xf>
    <xf numFmtId="0" fontId="31" fillId="18" borderId="59" xfId="0" applyFont="1" applyFill="1" applyBorder="1" applyAlignment="1">
      <alignment horizontal="center"/>
    </xf>
    <xf numFmtId="0" fontId="31" fillId="18" borderId="60" xfId="0" applyFont="1" applyFill="1" applyBorder="1" applyAlignment="1">
      <alignment horizontal="center"/>
    </xf>
    <xf numFmtId="0" fontId="24" fillId="18" borderId="48" xfId="0" applyFont="1" applyFill="1" applyBorder="1" applyAlignment="1">
      <alignment horizontal="center"/>
    </xf>
    <xf numFmtId="0" fontId="24" fillId="18" borderId="1" xfId="0" applyFont="1" applyFill="1" applyBorder="1" applyAlignment="1">
      <alignment horizontal="center" wrapText="1"/>
    </xf>
    <xf numFmtId="0" fontId="24" fillId="18" borderId="3" xfId="0" applyFont="1" applyFill="1" applyBorder="1" applyAlignment="1">
      <alignment horizontal="center" wrapText="1"/>
    </xf>
    <xf numFmtId="3" fontId="24" fillId="18" borderId="49" xfId="0" applyNumberFormat="1" applyFont="1" applyFill="1" applyBorder="1" applyAlignment="1">
      <alignment horizontal="center" vertical="center" wrapText="1"/>
    </xf>
    <xf numFmtId="15" fontId="34" fillId="18" borderId="1" xfId="0" applyNumberFormat="1" applyFont="1" applyFill="1" applyBorder="1" applyAlignment="1">
      <alignment vertical="center"/>
    </xf>
    <xf numFmtId="0" fontId="34" fillId="18" borderId="1" xfId="0" applyFont="1" applyFill="1" applyBorder="1" applyAlignment="1">
      <alignment horizontal="center" vertical="center"/>
    </xf>
    <xf numFmtId="0" fontId="34" fillId="18" borderId="1" xfId="0" applyFont="1" applyFill="1" applyBorder="1" applyAlignment="1">
      <alignment vertical="center" wrapText="1"/>
    </xf>
    <xf numFmtId="0" fontId="34" fillId="18" borderId="1" xfId="0" applyFont="1" applyFill="1" applyBorder="1" applyAlignment="1">
      <alignment horizontal="center" vertical="center" wrapText="1"/>
    </xf>
    <xf numFmtId="0" fontId="32" fillId="18" borderId="48" xfId="0" applyFont="1" applyFill="1" applyBorder="1" applyAlignment="1">
      <alignment horizontal="center"/>
    </xf>
    <xf numFmtId="0" fontId="32" fillId="18" borderId="1" xfId="0" applyFont="1" applyFill="1" applyBorder="1" applyAlignment="1">
      <alignment horizontal="center" wrapText="1"/>
    </xf>
    <xf numFmtId="0" fontId="32" fillId="18" borderId="3" xfId="0" applyFont="1" applyFill="1" applyBorder="1" applyAlignment="1">
      <alignment horizontal="center" wrapText="1"/>
    </xf>
    <xf numFmtId="3" fontId="32" fillId="18" borderId="49" xfId="0" applyNumberFormat="1" applyFont="1" applyFill="1" applyBorder="1" applyAlignment="1">
      <alignment horizontal="center" vertical="center" wrapText="1"/>
    </xf>
    <xf numFmtId="0" fontId="31" fillId="18" borderId="0" xfId="0" applyFont="1" applyFill="1" applyAlignment="1">
      <alignment horizontal="center" vertical="center" wrapText="1"/>
    </xf>
    <xf numFmtId="0" fontId="34" fillId="18" borderId="0" xfId="0" applyFont="1" applyFill="1"/>
    <xf numFmtId="0" fontId="34" fillId="18" borderId="0" xfId="0" applyFont="1" applyFill="1" applyAlignment="1">
      <alignment horizontal="center"/>
    </xf>
    <xf numFmtId="0" fontId="34" fillId="18" borderId="1" xfId="0" applyFont="1" applyFill="1" applyBorder="1" applyAlignment="1">
      <alignment horizontal="left" vertical="center" wrapText="1"/>
    </xf>
    <xf numFmtId="0" fontId="31" fillId="18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/>
    </xf>
    <xf numFmtId="0" fontId="2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3" fillId="0" borderId="29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0" borderId="40" xfId="0" applyFont="1" applyBorder="1" applyAlignment="1">
      <alignment horizontal="right"/>
    </xf>
    <xf numFmtId="0" fontId="3" fillId="0" borderId="29" xfId="0" applyFont="1" applyBorder="1" applyAlignment="1">
      <alignment horizontal="right" vertical="center"/>
    </xf>
    <xf numFmtId="0" fontId="3" fillId="0" borderId="14" xfId="0" applyFont="1" applyBorder="1" applyAlignment="1">
      <alignment horizontal="right"/>
    </xf>
    <xf numFmtId="0" fontId="3" fillId="0" borderId="41" xfId="0" applyFont="1" applyBorder="1" applyAlignment="1">
      <alignment horizontal="right"/>
    </xf>
    <xf numFmtId="0" fontId="3" fillId="0" borderId="23" xfId="0" applyFont="1" applyBorder="1" applyAlignment="1">
      <alignment horizontal="right" vertical="center"/>
    </xf>
    <xf numFmtId="0" fontId="3" fillId="0" borderId="15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right" wrapText="1"/>
    </xf>
    <xf numFmtId="0" fontId="3" fillId="0" borderId="14" xfId="0" applyFont="1" applyBorder="1" applyAlignment="1">
      <alignment horizontal="right" vertical="center"/>
    </xf>
    <xf numFmtId="0" fontId="3" fillId="0" borderId="34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42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2" xfId="0" applyFont="1" applyBorder="1" applyAlignment="1">
      <alignment horizontal="right" vertical="center"/>
    </xf>
    <xf numFmtId="164" fontId="26" fillId="8" borderId="28" xfId="1" applyNumberFormat="1" applyFont="1" applyFill="1" applyBorder="1" applyAlignment="1">
      <alignment horizontal="right" vertical="center"/>
    </xf>
    <xf numFmtId="164" fontId="26" fillId="8" borderId="5" xfId="1" applyNumberFormat="1" applyFont="1" applyFill="1" applyBorder="1" applyAlignment="1">
      <alignment horizontal="right"/>
    </xf>
    <xf numFmtId="0" fontId="3" fillId="8" borderId="28" xfId="0" applyFont="1" applyFill="1" applyBorder="1" applyAlignment="1">
      <alignment horizontal="right"/>
    </xf>
    <xf numFmtId="164" fontId="26" fillId="8" borderId="28" xfId="1" applyNumberFormat="1" applyFont="1" applyFill="1" applyBorder="1" applyAlignment="1">
      <alignment horizontal="right"/>
    </xf>
    <xf numFmtId="0" fontId="8" fillId="8" borderId="28" xfId="0" applyFont="1" applyFill="1" applyBorder="1" applyAlignment="1">
      <alignment horizontal="right" vertical="center"/>
    </xf>
    <xf numFmtId="0" fontId="14" fillId="17" borderId="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19" borderId="0" xfId="0" applyFont="1" applyFill="1" applyAlignment="1">
      <alignment horizontal="center"/>
    </xf>
    <xf numFmtId="0" fontId="20" fillId="17" borderId="0" xfId="0" applyFont="1" applyFill="1" applyAlignment="1">
      <alignment horizontal="center"/>
    </xf>
    <xf numFmtId="0" fontId="20" fillId="17" borderId="38" xfId="0" applyFont="1" applyFill="1" applyBorder="1" applyAlignment="1">
      <alignment horizontal="center"/>
    </xf>
    <xf numFmtId="43" fontId="14" fillId="0" borderId="3" xfId="1" applyFont="1" applyBorder="1"/>
    <xf numFmtId="43" fontId="13" fillId="0" borderId="6" xfId="1" applyFont="1" applyBorder="1"/>
    <xf numFmtId="43" fontId="14" fillId="0" borderId="39" xfId="1" applyFont="1" applyBorder="1"/>
    <xf numFmtId="43" fontId="14" fillId="0" borderId="3" xfId="1" applyFont="1" applyBorder="1" applyAlignment="1">
      <alignment vertical="center"/>
    </xf>
    <xf numFmtId="43" fontId="13" fillId="0" borderId="6" xfId="1" applyFont="1" applyBorder="1" applyAlignment="1">
      <alignment vertical="center"/>
    </xf>
    <xf numFmtId="43" fontId="14" fillId="0" borderId="27" xfId="1" applyFont="1" applyBorder="1" applyAlignment="1">
      <alignment horizontal="right" vertical="center"/>
    </xf>
    <xf numFmtId="43" fontId="14" fillId="0" borderId="12" xfId="1" applyFont="1" applyBorder="1" applyAlignment="1">
      <alignment vertical="center"/>
    </xf>
    <xf numFmtId="43" fontId="14" fillId="0" borderId="34" xfId="1" applyFont="1" applyBorder="1" applyAlignment="1">
      <alignment vertical="center"/>
    </xf>
    <xf numFmtId="43" fontId="13" fillId="14" borderId="6" xfId="1" applyFont="1" applyFill="1" applyBorder="1"/>
    <xf numFmtId="43" fontId="13" fillId="14" borderId="4" xfId="1" applyFont="1" applyFill="1" applyBorder="1"/>
    <xf numFmtId="43" fontId="13" fillId="14" borderId="32" xfId="1" applyFont="1" applyFill="1" applyBorder="1"/>
    <xf numFmtId="43" fontId="13" fillId="14" borderId="25" xfId="1" applyFont="1" applyFill="1" applyBorder="1"/>
    <xf numFmtId="43" fontId="13" fillId="21" borderId="6" xfId="1" applyFont="1" applyFill="1" applyBorder="1"/>
    <xf numFmtId="17" fontId="5" fillId="0" borderId="0" xfId="0" applyNumberFormat="1" applyFont="1" applyAlignment="1">
      <alignment horizontal="center"/>
    </xf>
    <xf numFmtId="164" fontId="10" fillId="6" borderId="21" xfId="1" applyNumberFormat="1" applyFont="1" applyFill="1" applyBorder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3" fontId="9" fillId="0" borderId="1" xfId="1" applyNumberFormat="1" applyFont="1" applyBorder="1" applyAlignment="1"/>
    <xf numFmtId="0" fontId="9" fillId="0" borderId="1" xfId="0" applyFont="1" applyBorder="1" applyAlignment="1"/>
    <xf numFmtId="164" fontId="9" fillId="0" borderId="1" xfId="1" applyNumberFormat="1" applyFont="1" applyBorder="1" applyAlignment="1"/>
    <xf numFmtId="3" fontId="9" fillId="0" borderId="1" xfId="0" applyNumberFormat="1" applyFont="1" applyBorder="1" applyAlignment="1"/>
    <xf numFmtId="1" fontId="9" fillId="0" borderId="1" xfId="0" applyNumberFormat="1" applyFont="1" applyBorder="1" applyAlignment="1"/>
    <xf numFmtId="164" fontId="9" fillId="6" borderId="1" xfId="1" applyNumberFormat="1" applyFont="1" applyFill="1" applyBorder="1" applyAlignment="1"/>
    <xf numFmtId="3" fontId="9" fillId="6" borderId="1" xfId="0" applyNumberFormat="1" applyFont="1" applyFill="1" applyBorder="1" applyAlignment="1"/>
    <xf numFmtId="0" fontId="9" fillId="6" borderId="1" xfId="0" applyFont="1" applyFill="1" applyBorder="1" applyAlignment="1"/>
    <xf numFmtId="164" fontId="10" fillId="6" borderId="1" xfId="1" applyNumberFormat="1" applyFont="1" applyFill="1" applyBorder="1" applyAlignment="1">
      <alignment horizontal="right"/>
    </xf>
    <xf numFmtId="164" fontId="0" fillId="0" borderId="14" xfId="1" applyNumberFormat="1" applyFont="1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164" fontId="10" fillId="0" borderId="0" xfId="1" applyNumberFormat="1" applyFont="1"/>
    <xf numFmtId="164" fontId="0" fillId="0" borderId="18" xfId="1" applyNumberFormat="1" applyFont="1" applyBorder="1" applyAlignment="1">
      <alignment horizontal="center"/>
    </xf>
    <xf numFmtId="164" fontId="0" fillId="0" borderId="19" xfId="1" applyNumberFormat="1" applyFont="1" applyBorder="1"/>
    <xf numFmtId="164" fontId="10" fillId="0" borderId="11" xfId="1" applyNumberFormat="1" applyFont="1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1" fillId="0" borderId="17" xfId="1" applyNumberFormat="1" applyFont="1" applyBorder="1"/>
    <xf numFmtId="164" fontId="1" fillId="0" borderId="17" xfId="1" applyNumberFormat="1" applyFont="1" applyBorder="1" applyAlignment="1">
      <alignment horizontal="center"/>
    </xf>
    <xf numFmtId="164" fontId="10" fillId="6" borderId="1" xfId="1" applyNumberFormat="1" applyFont="1" applyFill="1" applyBorder="1" applyAlignment="1">
      <alignment horizontal="center"/>
    </xf>
    <xf numFmtId="164" fontId="10" fillId="6" borderId="3" xfId="1" applyNumberFormat="1" applyFont="1" applyFill="1" applyBorder="1" applyAlignment="1">
      <alignment horizontal="center"/>
    </xf>
    <xf numFmtId="164" fontId="10" fillId="6" borderId="20" xfId="1" applyNumberFormat="1" applyFont="1" applyFill="1" applyBorder="1" applyAlignment="1">
      <alignment horizontal="center"/>
    </xf>
    <xf numFmtId="164" fontId="10" fillId="6" borderId="11" xfId="1" applyNumberFormat="1" applyFont="1" applyFill="1" applyBorder="1" applyAlignment="1">
      <alignment horizontal="center"/>
    </xf>
  </cellXfs>
  <cellStyles count="6">
    <cellStyle name="Comma 2" xfId="5" xr:uid="{D1D08154-F184-4BF6-900C-AC3D763739C3}"/>
    <cellStyle name="Millares" xfId="1" builtinId="3"/>
    <cellStyle name="Millares 5" xfId="4" xr:uid="{F86FDAAB-404D-454F-87C9-4C21D2437F7D}"/>
    <cellStyle name="Normal" xfId="0" builtinId="0"/>
    <cellStyle name="Normal 2" xfId="2" xr:uid="{6B1A17FB-1EEC-4C2A-8EB9-3331B8423260}"/>
    <cellStyle name="Normal 5 2" xfId="3" xr:uid="{4872DA53-2371-4ACC-A4C7-3D5B02948A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Plantas de Cafe Sembradas </a:t>
            </a:r>
          </a:p>
          <a:p>
            <a:pPr>
              <a:defRPr/>
            </a:pPr>
            <a:r>
              <a:rPr lang="es-DO" b="1"/>
              <a:t>Trimestre abril/junio vs julio/septiembre</a:t>
            </a:r>
          </a:p>
          <a:p>
            <a:pPr>
              <a:defRPr/>
            </a:pPr>
            <a:r>
              <a:rPr lang="es-DO" b="1"/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[2]SIEMBRA!$D$30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[2]SIEMBRA!$C$31:$C$38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[2]SIEMBRA!$D$31:$D$38</c:f>
              <c:numCache>
                <c:formatCode>General</c:formatCode>
                <c:ptCount val="8"/>
                <c:pt idx="0">
                  <c:v>82400</c:v>
                </c:pt>
                <c:pt idx="1">
                  <c:v>132943</c:v>
                </c:pt>
                <c:pt idx="2">
                  <c:v>225900</c:v>
                </c:pt>
                <c:pt idx="3">
                  <c:v>19450</c:v>
                </c:pt>
                <c:pt idx="4">
                  <c:v>138795</c:v>
                </c:pt>
                <c:pt idx="5">
                  <c:v>76798</c:v>
                </c:pt>
                <c:pt idx="6">
                  <c:v>412197</c:v>
                </c:pt>
                <c:pt idx="7">
                  <c:v>2761068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A-4EC9-AB77-CB5F9E2BF135}"/>
            </c:ext>
          </c:extLst>
        </c:ser>
        <c:ser>
          <c:idx val="1"/>
          <c:order val="1"/>
          <c:tx>
            <c:strRef>
              <c:f>[2]SIEMBRA!$E$30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[2]SIEMBRA!$C$31:$C$38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[2]SIEMBRA!$E$31:$E$38</c:f>
              <c:numCache>
                <c:formatCode>General</c:formatCode>
                <c:ptCount val="8"/>
                <c:pt idx="0">
                  <c:v>332990</c:v>
                </c:pt>
                <c:pt idx="1">
                  <c:v>135000</c:v>
                </c:pt>
                <c:pt idx="2">
                  <c:v>154600</c:v>
                </c:pt>
                <c:pt idx="3">
                  <c:v>5300</c:v>
                </c:pt>
                <c:pt idx="4">
                  <c:v>129530</c:v>
                </c:pt>
                <c:pt idx="5">
                  <c:v>35683</c:v>
                </c:pt>
                <c:pt idx="6">
                  <c:v>726671</c:v>
                </c:pt>
                <c:pt idx="7">
                  <c:v>823499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A-4EC9-AB77-CB5F9E2BF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492575"/>
        <c:axId val="1768492991"/>
      </c:barChart>
      <c:catAx>
        <c:axId val="176849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8492991"/>
        <c:crosses val="autoZero"/>
        <c:auto val="1"/>
        <c:lblAlgn val="ctr"/>
        <c:lblOffset val="100"/>
        <c:noMultiLvlLbl val="0"/>
      </c:catAx>
      <c:valAx>
        <c:axId val="1768492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849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Tareas de Cafe Sembradas</a:t>
            </a:r>
          </a:p>
          <a:p>
            <a:pPr>
              <a:defRPr/>
            </a:pPr>
            <a:r>
              <a:rPr lang="es-DO" sz="1200" b="1" i="0" baseline="0">
                <a:effectLst/>
              </a:rPr>
              <a:t>Trimestre abril/junio vs julio/septiembre</a:t>
            </a:r>
            <a:endParaRPr lang="en-PR" sz="1200" b="1">
              <a:effectLst/>
            </a:endParaRPr>
          </a:p>
          <a:p>
            <a:pPr>
              <a:defRPr/>
            </a:pPr>
            <a:r>
              <a:rPr lang="es-DO" sz="1200" b="1" i="0" baseline="0">
                <a:effectLst/>
              </a:rPr>
              <a:t>2022</a:t>
            </a:r>
            <a:endParaRPr lang="en-PR" sz="1200" b="1">
              <a:effectLst/>
            </a:endParaRPr>
          </a:p>
          <a:p>
            <a:pPr>
              <a:defRPr/>
            </a:pPr>
            <a:endParaRPr lang="es-DO"/>
          </a:p>
        </c:rich>
      </c:tx>
      <c:layout>
        <c:manualLayout>
          <c:xMode val="edge"/>
          <c:yMode val="edge"/>
          <c:x val="0.18847222222222221"/>
          <c:y val="4.64252553389043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[2]SIEMBRA!$D$50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[2]SIEMBRA!$C$51:$C$58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[2]SIEMBRA!$D$51:$D$58</c:f>
              <c:numCache>
                <c:formatCode>General</c:formatCode>
                <c:ptCount val="8"/>
                <c:pt idx="0">
                  <c:v>343</c:v>
                </c:pt>
                <c:pt idx="1">
                  <c:v>379.70000000000005</c:v>
                </c:pt>
                <c:pt idx="2">
                  <c:v>901</c:v>
                </c:pt>
                <c:pt idx="3">
                  <c:v>77</c:v>
                </c:pt>
                <c:pt idx="4">
                  <c:v>455.5</c:v>
                </c:pt>
                <c:pt idx="5">
                  <c:v>305</c:v>
                </c:pt>
                <c:pt idx="6">
                  <c:v>1602.7800000000002</c:v>
                </c:pt>
                <c:pt idx="7">
                  <c:v>11373.35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2-4EC7-AC0B-3C81E05FA8D4}"/>
            </c:ext>
          </c:extLst>
        </c:ser>
        <c:ser>
          <c:idx val="1"/>
          <c:order val="1"/>
          <c:tx>
            <c:strRef>
              <c:f>[2]SIEMBRA!$E$50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[2]SIEMBRA!$C$51:$C$58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[2]SIEMBRA!$E$51:$E$58</c:f>
              <c:numCache>
                <c:formatCode>General</c:formatCode>
                <c:ptCount val="8"/>
                <c:pt idx="0">
                  <c:v>1338</c:v>
                </c:pt>
                <c:pt idx="1">
                  <c:v>531.9</c:v>
                </c:pt>
                <c:pt idx="2">
                  <c:v>541</c:v>
                </c:pt>
                <c:pt idx="3">
                  <c:v>23</c:v>
                </c:pt>
                <c:pt idx="4">
                  <c:v>592.37</c:v>
                </c:pt>
                <c:pt idx="5">
                  <c:v>142</c:v>
                </c:pt>
                <c:pt idx="6">
                  <c:v>2845.26</c:v>
                </c:pt>
                <c:pt idx="7">
                  <c:v>3760.73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2-4EC7-AC0B-3C81E05FA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485071"/>
        <c:axId val="2011489231"/>
      </c:barChart>
      <c:catAx>
        <c:axId val="201148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11489231"/>
        <c:crosses val="autoZero"/>
        <c:auto val="1"/>
        <c:lblAlgn val="ctr"/>
        <c:lblOffset val="100"/>
        <c:noMultiLvlLbl val="0"/>
      </c:catAx>
      <c:valAx>
        <c:axId val="201148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11485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latin typeface="+mj-lt"/>
                <a:cs typeface="Arial" panose="020B0604020202020204" pitchFamily="34" charset="0"/>
              </a:rPr>
              <a:t>Tareas Trampeadas para Control de Broca.</a:t>
            </a:r>
          </a:p>
          <a:p>
            <a:pPr>
              <a:defRPr/>
            </a:pPr>
            <a:r>
              <a:rPr lang="es-DO" sz="1200" b="1" i="0" baseline="0">
                <a:effectLst/>
                <a:latin typeface="+mj-lt"/>
                <a:cs typeface="Arial" panose="020B0604020202020204" pitchFamily="34" charset="0"/>
              </a:rPr>
              <a:t>Trimestre abril/junio vs julio/septiembre</a:t>
            </a:r>
            <a:endParaRPr lang="en-PR" sz="1200" b="1">
              <a:effectLst/>
              <a:latin typeface="+mj-lt"/>
              <a:cs typeface="Arial" panose="020B0604020202020204" pitchFamily="34" charset="0"/>
            </a:endParaRPr>
          </a:p>
          <a:p>
            <a:pPr>
              <a:defRPr/>
            </a:pPr>
            <a:r>
              <a:rPr lang="es-DO" sz="1200" b="1" i="0" baseline="0">
                <a:effectLst/>
                <a:latin typeface="+mj-lt"/>
                <a:cs typeface="Arial" panose="020B0604020202020204" pitchFamily="34" charset="0"/>
              </a:rPr>
              <a:t>2022</a:t>
            </a:r>
            <a:endParaRPr lang="en-PR" sz="1200" b="1">
              <a:effectLst/>
              <a:latin typeface="+mj-lt"/>
              <a:cs typeface="Arial" panose="020B0604020202020204" pitchFamily="34" charset="0"/>
            </a:endParaRPr>
          </a:p>
          <a:p>
            <a:pPr>
              <a:defRPr/>
            </a:pP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[2]SIEMBRA!$D$71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[2]SIEMBRA!$C$72:$C$79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[2]SIEMBRA!$D$72:$D$79</c:f>
              <c:numCache>
                <c:formatCode>General</c:formatCode>
                <c:ptCount val="8"/>
                <c:pt idx="0">
                  <c:v>9453</c:v>
                </c:pt>
                <c:pt idx="1">
                  <c:v>10801</c:v>
                </c:pt>
                <c:pt idx="2">
                  <c:v>2205</c:v>
                </c:pt>
                <c:pt idx="3">
                  <c:v>2876</c:v>
                </c:pt>
                <c:pt idx="4">
                  <c:v>1195</c:v>
                </c:pt>
                <c:pt idx="5">
                  <c:v>2521</c:v>
                </c:pt>
                <c:pt idx="6">
                  <c:v>3786</c:v>
                </c:pt>
                <c:pt idx="7">
                  <c:v>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E-440C-8C4E-DF11F45D10CD}"/>
            </c:ext>
          </c:extLst>
        </c:ser>
        <c:ser>
          <c:idx val="1"/>
          <c:order val="1"/>
          <c:tx>
            <c:strRef>
              <c:f>[2]SIEMBRA!$E$71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[2]SIEMBRA!$C$72:$C$79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[2]SIEMBRA!$E$72:$E$79</c:f>
              <c:numCache>
                <c:formatCode>General</c:formatCode>
                <c:ptCount val="8"/>
                <c:pt idx="0">
                  <c:v>1340</c:v>
                </c:pt>
                <c:pt idx="1">
                  <c:v>1042</c:v>
                </c:pt>
                <c:pt idx="2">
                  <c:v>0</c:v>
                </c:pt>
                <c:pt idx="3">
                  <c:v>518</c:v>
                </c:pt>
                <c:pt idx="4">
                  <c:v>1542</c:v>
                </c:pt>
                <c:pt idx="5">
                  <c:v>911</c:v>
                </c:pt>
                <c:pt idx="6">
                  <c:v>70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E-440C-8C4E-DF11F45D1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3107039"/>
        <c:axId val="2063108703"/>
      </c:barChart>
      <c:catAx>
        <c:axId val="2063107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3108703"/>
        <c:crosses val="autoZero"/>
        <c:auto val="1"/>
        <c:lblAlgn val="ctr"/>
        <c:lblOffset val="100"/>
        <c:noMultiLvlLbl val="0"/>
      </c:catAx>
      <c:valAx>
        <c:axId val="20631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3107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Tareas con Productos Quimicos para Control</a:t>
            </a:r>
            <a:r>
              <a:rPr lang="es-DO" baseline="0"/>
              <a:t> </a:t>
            </a:r>
          </a:p>
          <a:p>
            <a:pPr>
              <a:defRPr/>
            </a:pPr>
            <a:r>
              <a:rPr lang="es-DO" baseline="0"/>
              <a:t>de Enfermedades.</a:t>
            </a:r>
          </a:p>
          <a:p>
            <a:pPr>
              <a:defRPr/>
            </a:pPr>
            <a:r>
              <a:rPr lang="es-DO" sz="1200" b="0" i="0" baseline="0">
                <a:effectLst/>
              </a:rPr>
              <a:t>Trimestre abril/junio vs julio/septiembre</a:t>
            </a:r>
            <a:endParaRPr lang="en-PR" sz="1200" b="0">
              <a:effectLst/>
            </a:endParaRPr>
          </a:p>
          <a:p>
            <a:pPr>
              <a:defRPr/>
            </a:pPr>
            <a:r>
              <a:rPr lang="es-DO" sz="1200" b="0" i="0" baseline="0">
                <a:effectLst/>
              </a:rPr>
              <a:t>2022</a:t>
            </a:r>
            <a:endParaRPr lang="en-PR" sz="1200" b="0">
              <a:effectLst/>
            </a:endParaRPr>
          </a:p>
          <a:p>
            <a:pPr>
              <a:defRPr/>
            </a:pPr>
            <a:endParaRPr lang="es-DO"/>
          </a:p>
        </c:rich>
      </c:tx>
      <c:layout>
        <c:manualLayout>
          <c:xMode val="edge"/>
          <c:yMode val="edge"/>
          <c:x val="0.1411248906386701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[2]SIEMBRA!$D$93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[2]SIEMBRA!$C$94:$C$101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[2]SIEMBRA!$D$94:$D$101</c:f>
              <c:numCache>
                <c:formatCode>General</c:formatCode>
                <c:ptCount val="8"/>
                <c:pt idx="0">
                  <c:v>1131</c:v>
                </c:pt>
                <c:pt idx="1">
                  <c:v>31</c:v>
                </c:pt>
                <c:pt idx="2">
                  <c:v>2010</c:v>
                </c:pt>
                <c:pt idx="3">
                  <c:v>60</c:v>
                </c:pt>
                <c:pt idx="4">
                  <c:v>535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A-42A0-830A-83CC7874DDA7}"/>
            </c:ext>
          </c:extLst>
        </c:ser>
        <c:ser>
          <c:idx val="1"/>
          <c:order val="1"/>
          <c:tx>
            <c:strRef>
              <c:f>[2]SIEMBRA!$E$93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[2]SIEMBRA!$C$94:$C$101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[2]SIEMBRA!$E$94:$E$101</c:f>
              <c:numCache>
                <c:formatCode>General</c:formatCode>
                <c:ptCount val="8"/>
                <c:pt idx="0">
                  <c:v>2105</c:v>
                </c:pt>
                <c:pt idx="1">
                  <c:v>926</c:v>
                </c:pt>
                <c:pt idx="2">
                  <c:v>571</c:v>
                </c:pt>
                <c:pt idx="3">
                  <c:v>180</c:v>
                </c:pt>
                <c:pt idx="4">
                  <c:v>2155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A-42A0-830A-83CC7874D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6114911"/>
        <c:axId val="2106112831"/>
      </c:barChart>
      <c:catAx>
        <c:axId val="210611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06112831"/>
        <c:crosses val="autoZero"/>
        <c:auto val="1"/>
        <c:lblAlgn val="ctr"/>
        <c:lblOffset val="100"/>
        <c:noMultiLvlLbl val="0"/>
      </c:catAx>
      <c:valAx>
        <c:axId val="21061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0611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533400</xdr:colOff>
      <xdr:row>0</xdr:row>
      <xdr:rowOff>137160</xdr:rowOff>
    </xdr:from>
    <xdr:to>
      <xdr:col>16</xdr:col>
      <xdr:colOff>586740</xdr:colOff>
      <xdr:row>4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A04B9C-704C-4FC9-A1D5-F93782C621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8720" y="137160"/>
          <a:ext cx="2849880" cy="6934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655320</xdr:colOff>
      <xdr:row>0</xdr:row>
      <xdr:rowOff>15241</xdr:rowOff>
    </xdr:from>
    <xdr:to>
      <xdr:col>7</xdr:col>
      <xdr:colOff>652132</xdr:colOff>
      <xdr:row>3</xdr:row>
      <xdr:rowOff>68581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8A4C0A6A-193D-499E-ABE8-761281F07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5241"/>
          <a:ext cx="2549512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178593</xdr:colOff>
      <xdr:row>0</xdr:row>
      <xdr:rowOff>0</xdr:rowOff>
    </xdr:from>
    <xdr:to>
      <xdr:col>3</xdr:col>
      <xdr:colOff>826973</xdr:colOff>
      <xdr:row>5</xdr:row>
      <xdr:rowOff>139872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9AEFE4D-230C-44FC-9DAF-C24ABEAF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2093" y="0"/>
          <a:ext cx="2233340" cy="1519092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A23CAEE8-123E-419C-BE5B-4B173801B971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E86C684A-D809-402F-A252-883164080A63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D3D79AEE-C10E-4BA6-AC23-2FB39F51349A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33763E57-9727-40FA-A7E9-463F75AF2F5A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16A18B0D-A48C-4D18-A947-9D2A08E3DAC6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1898E542-BDC0-4A80-BA86-2258E12F264B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EE68448B-B18F-4315-BB27-E846935E7B6C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C457CCD9-1D7F-4739-8A98-13EA8C458DF0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33EE397F-565C-4EB4-92D5-B9609AF783CB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C3B8BA2F-3A16-4A78-A190-8593BCB51CF6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666B780C-2E56-4FA0-A371-2C724F5E1D73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AF98A86C-3DD8-4FBB-98FA-4CCAF1470AB5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715F9C2E-8A22-4EC4-B0AD-533327889CFC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C62F248D-8622-40C4-A578-92643CD3C5F9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576ED600-8955-4A9C-924D-461C330F18A9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4367AE0A-6AE5-4F87-BC0D-4BB7224DE7A1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662A52E6-41B1-4AC6-A9E7-D5BC5D3A5A23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F8514904-A53E-4973-BCAE-E5EF9D315753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1F160A53-E260-42CE-9D9E-AF6143A054F1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E68D55A7-4D98-4184-884F-CDC6BBC65F5C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D52265B9-B31A-48ED-BBFF-340573C27E43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C80CF5FF-E3F6-4C89-AFA0-85AF026BA014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174EFE5C-C8C0-4EA8-B3A5-7BEEE22DD7F0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E123D493-F9B9-494F-876E-C64C09333164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065033FC-0B45-4A98-BFA3-5355367F23C1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60BA90C2-1A99-4DE8-932D-C4F44EE1FB44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734B8972-8865-4E35-A1B0-F32A7417961D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D309ACC6-BC11-4919-B2BF-8ECE2EB61FBD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2180DDBB-E88F-49C8-8BEC-0A6E5DBC531A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8820B7C2-9814-401E-94A0-4879E667CA9E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D0E91430-EA11-4BB5-B5F3-AC3032BA3340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42095B1F-D10C-4DF7-BE89-0831DB73F2EA}"/>
            </a:ext>
          </a:extLst>
        </xdr:cNvPr>
        <xdr:cNvSpPr txBox="1"/>
      </xdr:nvSpPr>
      <xdr:spPr>
        <a:xfrm>
          <a:off x="1333500" y="294741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548640</xdr:colOff>
      <xdr:row>6</xdr:row>
      <xdr:rowOff>144780</xdr:rowOff>
    </xdr:from>
    <xdr:to>
      <xdr:col>10</xdr:col>
      <xdr:colOff>632460</xdr:colOff>
      <xdr:row>21</xdr:row>
      <xdr:rowOff>129540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CB5FDE-EC16-4771-839C-6CB32C426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</xdr:colOff>
      <xdr:row>27</xdr:row>
      <xdr:rowOff>160020</xdr:rowOff>
    </xdr:from>
    <xdr:to>
      <xdr:col>11</xdr:col>
      <xdr:colOff>106680</xdr:colOff>
      <xdr:row>42</xdr:row>
      <xdr:rowOff>121920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B34C0F-C4C1-4126-AE26-756E6FB17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48</xdr:row>
      <xdr:rowOff>160020</xdr:rowOff>
    </xdr:from>
    <xdr:to>
      <xdr:col>11</xdr:col>
      <xdr:colOff>83820</xdr:colOff>
      <xdr:row>63</xdr:row>
      <xdr:rowOff>129540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9B79389-2B1C-434C-8261-602C4D6D5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71</xdr:row>
      <xdr:rowOff>15240</xdr:rowOff>
    </xdr:from>
    <xdr:to>
      <xdr:col>11</xdr:col>
      <xdr:colOff>83820</xdr:colOff>
      <xdr:row>86</xdr:row>
      <xdr:rowOff>15240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7BC39A5-0B64-45B0-B855-B3A9A29CE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aul_khkklac\Desktop\Reg.%20Central,%20Nov.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cont\Desktop\INFORMES%20Y%20DOCUMENTO2022\INFORMES%20DIRECCION%20TECNICA\RESUMEN%20ABRIL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. Central"/>
    </sheetNames>
    <sheetDataSet>
      <sheetData sheetId="0" refreshError="1">
        <row r="11">
          <cell r="K11">
            <v>458</v>
          </cell>
          <cell r="L11">
            <v>687</v>
          </cell>
        </row>
        <row r="12">
          <cell r="K12">
            <v>4756</v>
          </cell>
          <cell r="L12">
            <v>10231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P"/>
      <sheetName val="SIEMBRA"/>
    </sheetNames>
    <sheetDataSet>
      <sheetData sheetId="0"/>
      <sheetData sheetId="1">
        <row r="30">
          <cell r="D30" t="str">
            <v>Trimestre abr/jun</v>
          </cell>
          <cell r="E30" t="str">
            <v>Trimestre jul/sep</v>
          </cell>
        </row>
        <row r="31">
          <cell r="C31" t="str">
            <v>NORTE</v>
          </cell>
          <cell r="D31">
            <v>82400</v>
          </cell>
          <cell r="E31">
            <v>332990</v>
          </cell>
        </row>
        <row r="32">
          <cell r="C32" t="str">
            <v>NORCENTRAL</v>
          </cell>
          <cell r="D32">
            <v>132943</v>
          </cell>
          <cell r="E32">
            <v>135000</v>
          </cell>
        </row>
        <row r="33">
          <cell r="C33" t="str">
            <v>NOROESTE</v>
          </cell>
          <cell r="D33">
            <v>225900</v>
          </cell>
          <cell r="E33">
            <v>154600</v>
          </cell>
        </row>
        <row r="34">
          <cell r="C34" t="str">
            <v>NORDESTE</v>
          </cell>
          <cell r="D34">
            <v>19450</v>
          </cell>
          <cell r="E34">
            <v>5300</v>
          </cell>
        </row>
        <row r="35">
          <cell r="C35" t="str">
            <v>CENTRAL</v>
          </cell>
          <cell r="D35">
            <v>138795</v>
          </cell>
          <cell r="E35">
            <v>129530</v>
          </cell>
        </row>
        <row r="36">
          <cell r="C36" t="str">
            <v>SURESTE</v>
          </cell>
          <cell r="D36">
            <v>76798</v>
          </cell>
          <cell r="E36">
            <v>35683</v>
          </cell>
        </row>
        <row r="37">
          <cell r="C37" t="str">
            <v>SUROESTE</v>
          </cell>
          <cell r="D37">
            <v>412197</v>
          </cell>
          <cell r="E37">
            <v>726671</v>
          </cell>
        </row>
        <row r="38">
          <cell r="C38" t="str">
            <v>SUR</v>
          </cell>
          <cell r="D38">
            <v>2761068</v>
          </cell>
          <cell r="E38">
            <v>823499</v>
          </cell>
        </row>
        <row r="50">
          <cell r="D50" t="str">
            <v>Trimestre abr/jun</v>
          </cell>
          <cell r="E50" t="str">
            <v>Trimestre jul/sep</v>
          </cell>
        </row>
        <row r="51">
          <cell r="C51" t="str">
            <v>NORTE</v>
          </cell>
          <cell r="D51">
            <v>343</v>
          </cell>
          <cell r="E51">
            <v>1338</v>
          </cell>
        </row>
        <row r="52">
          <cell r="C52" t="str">
            <v>NORCENTRAL</v>
          </cell>
          <cell r="D52">
            <v>379.70000000000005</v>
          </cell>
          <cell r="E52">
            <v>531.9</v>
          </cell>
        </row>
        <row r="53">
          <cell r="C53" t="str">
            <v>NOROESTE</v>
          </cell>
          <cell r="D53">
            <v>901</v>
          </cell>
          <cell r="E53">
            <v>541</v>
          </cell>
        </row>
        <row r="54">
          <cell r="C54" t="str">
            <v>NORDESTE</v>
          </cell>
          <cell r="D54">
            <v>77</v>
          </cell>
          <cell r="E54">
            <v>23</v>
          </cell>
        </row>
        <row r="55">
          <cell r="C55" t="str">
            <v>CENTRAL</v>
          </cell>
          <cell r="D55">
            <v>455.5</v>
          </cell>
          <cell r="E55">
            <v>592.37</v>
          </cell>
        </row>
        <row r="56">
          <cell r="C56" t="str">
            <v>SURESTE</v>
          </cell>
          <cell r="D56">
            <v>305</v>
          </cell>
          <cell r="E56">
            <v>142</v>
          </cell>
        </row>
        <row r="57">
          <cell r="C57" t="str">
            <v>SUROESTE</v>
          </cell>
          <cell r="D57">
            <v>1602.7800000000002</v>
          </cell>
          <cell r="E57">
            <v>2845.26</v>
          </cell>
        </row>
        <row r="58">
          <cell r="C58" t="str">
            <v>SUR</v>
          </cell>
          <cell r="D58">
            <v>11373.35</v>
          </cell>
          <cell r="E58">
            <v>3760.73</v>
          </cell>
        </row>
        <row r="71">
          <cell r="D71" t="str">
            <v>Trimestre abr/jun</v>
          </cell>
          <cell r="E71" t="str">
            <v>Trimestre jul/sep</v>
          </cell>
        </row>
        <row r="72">
          <cell r="C72" t="str">
            <v>NORTE</v>
          </cell>
          <cell r="D72">
            <v>9453</v>
          </cell>
          <cell r="E72">
            <v>1340</v>
          </cell>
        </row>
        <row r="73">
          <cell r="C73" t="str">
            <v>NORCENTRAL</v>
          </cell>
          <cell r="D73">
            <v>10801</v>
          </cell>
          <cell r="E73">
            <v>1042</v>
          </cell>
        </row>
        <row r="74">
          <cell r="C74" t="str">
            <v>NOROESTE</v>
          </cell>
          <cell r="D74">
            <v>2205</v>
          </cell>
          <cell r="E74">
            <v>0</v>
          </cell>
        </row>
        <row r="75">
          <cell r="C75" t="str">
            <v>NORDESTE</v>
          </cell>
          <cell r="D75">
            <v>2876</v>
          </cell>
          <cell r="E75">
            <v>518</v>
          </cell>
        </row>
        <row r="76">
          <cell r="C76" t="str">
            <v>CENTRAL</v>
          </cell>
          <cell r="D76">
            <v>1195</v>
          </cell>
          <cell r="E76">
            <v>1542</v>
          </cell>
        </row>
        <row r="77">
          <cell r="C77" t="str">
            <v>SURESTE</v>
          </cell>
          <cell r="D77">
            <v>2521</v>
          </cell>
          <cell r="E77">
            <v>911</v>
          </cell>
        </row>
        <row r="78">
          <cell r="C78" t="str">
            <v>SUROESTE</v>
          </cell>
          <cell r="D78">
            <v>3786</v>
          </cell>
          <cell r="E78">
            <v>70</v>
          </cell>
        </row>
        <row r="79">
          <cell r="C79" t="str">
            <v>SUR</v>
          </cell>
          <cell r="D79">
            <v>2999</v>
          </cell>
          <cell r="E79">
            <v>0</v>
          </cell>
        </row>
        <row r="93">
          <cell r="D93" t="str">
            <v>Trimestre abr/jun</v>
          </cell>
          <cell r="E93" t="str">
            <v>Trimestre jul/sep</v>
          </cell>
        </row>
        <row r="94">
          <cell r="C94" t="str">
            <v>NORTE</v>
          </cell>
          <cell r="D94">
            <v>1131</v>
          </cell>
          <cell r="E94">
            <v>2105</v>
          </cell>
        </row>
        <row r="95">
          <cell r="C95" t="str">
            <v>NORCENTRAL</v>
          </cell>
          <cell r="D95">
            <v>31</v>
          </cell>
          <cell r="E95">
            <v>926</v>
          </cell>
        </row>
        <row r="96">
          <cell r="C96" t="str">
            <v>NOROESTE</v>
          </cell>
          <cell r="D96">
            <v>2010</v>
          </cell>
          <cell r="E96">
            <v>571</v>
          </cell>
        </row>
        <row r="97">
          <cell r="C97" t="str">
            <v>NORDESTE</v>
          </cell>
          <cell r="D97">
            <v>60</v>
          </cell>
          <cell r="E97">
            <v>180</v>
          </cell>
        </row>
        <row r="98">
          <cell r="C98" t="str">
            <v>CENTRAL</v>
          </cell>
          <cell r="D98">
            <v>535</v>
          </cell>
          <cell r="E98">
            <v>2155</v>
          </cell>
        </row>
        <row r="99">
          <cell r="C99" t="str">
            <v>SURESTE</v>
          </cell>
          <cell r="D99">
            <v>0</v>
          </cell>
          <cell r="E99">
            <v>0</v>
          </cell>
        </row>
        <row r="100">
          <cell r="C100" t="str">
            <v>SUROESTE</v>
          </cell>
          <cell r="D100">
            <v>0</v>
          </cell>
          <cell r="E100">
            <v>0</v>
          </cell>
        </row>
        <row r="101">
          <cell r="C101" t="str">
            <v>SUR</v>
          </cell>
          <cell r="D101">
            <v>0</v>
          </cell>
          <cell r="E1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1DD3E-AE49-4665-94FB-CA1D20CF4738}">
  <dimension ref="B4:N22"/>
  <sheetViews>
    <sheetView workbookViewId="0">
      <selection activeCell="D21" sqref="D21"/>
    </sheetView>
  </sheetViews>
  <sheetFormatPr baseColWidth="10" defaultRowHeight="14.4" x14ac:dyDescent="0.3"/>
  <cols>
    <col min="2" max="3" width="15.21875" customWidth="1"/>
    <col min="4" max="4" width="16" customWidth="1"/>
    <col min="8" max="8" width="15.21875" customWidth="1"/>
  </cols>
  <sheetData>
    <row r="4" spans="2:14" x14ac:dyDescent="0.3">
      <c r="B4" s="182" t="s">
        <v>154</v>
      </c>
      <c r="C4" s="182"/>
      <c r="D4" s="182"/>
      <c r="E4" s="182"/>
      <c r="F4" s="182"/>
      <c r="G4" s="182"/>
      <c r="H4" s="182"/>
      <c r="I4" s="182"/>
      <c r="J4" s="182"/>
      <c r="K4" s="182"/>
    </row>
    <row r="5" spans="2:14" x14ac:dyDescent="0.3">
      <c r="B5" s="182" t="s">
        <v>34</v>
      </c>
      <c r="C5" s="182"/>
      <c r="D5" s="182"/>
      <c r="E5" s="182"/>
      <c r="F5" s="182"/>
      <c r="G5" s="182"/>
      <c r="H5" s="182"/>
      <c r="I5" s="182"/>
      <c r="J5" s="182"/>
      <c r="K5" s="182"/>
    </row>
    <row r="6" spans="2:14" x14ac:dyDescent="0.3">
      <c r="B6" s="391" t="s">
        <v>152</v>
      </c>
      <c r="C6" s="391"/>
      <c r="D6" s="391"/>
      <c r="E6" s="391"/>
      <c r="F6" s="391"/>
      <c r="G6" s="391"/>
      <c r="H6" s="391"/>
      <c r="I6" s="391"/>
      <c r="J6" s="391"/>
      <c r="K6" s="391"/>
    </row>
    <row r="7" spans="2:14" x14ac:dyDescent="0.3">
      <c r="B7" s="1"/>
      <c r="C7" s="1"/>
      <c r="D7" s="1"/>
      <c r="E7" s="1"/>
      <c r="F7" s="1"/>
      <c r="G7" s="1"/>
      <c r="H7" s="1"/>
      <c r="I7" s="1"/>
      <c r="J7" s="1"/>
      <c r="K7" s="1"/>
    </row>
    <row r="8" spans="2:14" x14ac:dyDescent="0.3">
      <c r="D8" s="392" t="s">
        <v>0</v>
      </c>
      <c r="E8" s="392"/>
      <c r="F8" s="392"/>
      <c r="G8" s="392"/>
      <c r="H8" s="392" t="s">
        <v>0</v>
      </c>
      <c r="I8" s="392"/>
      <c r="J8" s="392"/>
      <c r="K8" s="392"/>
    </row>
    <row r="9" spans="2:14" ht="27.6" x14ac:dyDescent="0.3">
      <c r="B9" s="2" t="s">
        <v>1</v>
      </c>
      <c r="C9" s="3" t="s">
        <v>2</v>
      </c>
      <c r="D9" s="4" t="s">
        <v>3</v>
      </c>
      <c r="E9" s="5" t="s">
        <v>4</v>
      </c>
      <c r="F9" s="6" t="s">
        <v>5</v>
      </c>
      <c r="G9" s="7" t="s">
        <v>6</v>
      </c>
      <c r="H9" s="8" t="s">
        <v>7</v>
      </c>
      <c r="I9" s="5" t="s">
        <v>4</v>
      </c>
      <c r="J9" s="6" t="s">
        <v>5</v>
      </c>
      <c r="K9" s="9" t="s">
        <v>6</v>
      </c>
    </row>
    <row r="10" spans="2:14" ht="15.6" x14ac:dyDescent="0.3">
      <c r="B10" s="12" t="s">
        <v>11</v>
      </c>
      <c r="C10" s="393">
        <v>38660</v>
      </c>
      <c r="D10" s="394">
        <v>60</v>
      </c>
      <c r="E10" s="394">
        <v>1</v>
      </c>
      <c r="F10" s="394">
        <v>0</v>
      </c>
      <c r="G10" s="394">
        <f t="shared" ref="G10:G15" si="0">SUM(E10:F10)</f>
        <v>1</v>
      </c>
      <c r="H10" s="394">
        <v>38</v>
      </c>
      <c r="I10" s="394">
        <v>8</v>
      </c>
      <c r="J10" s="394">
        <v>0</v>
      </c>
      <c r="K10" s="394">
        <f t="shared" ref="K10:K17" si="1">SUM(I10:J10)</f>
        <v>8</v>
      </c>
    </row>
    <row r="11" spans="2:14" ht="15.6" x14ac:dyDescent="0.3">
      <c r="B11" s="10" t="s">
        <v>8</v>
      </c>
      <c r="C11" s="395">
        <v>0</v>
      </c>
      <c r="D11" s="396">
        <v>0</v>
      </c>
      <c r="E11" s="396">
        <v>0</v>
      </c>
      <c r="F11" s="394">
        <v>0</v>
      </c>
      <c r="G11" s="394">
        <f t="shared" si="0"/>
        <v>0</v>
      </c>
      <c r="H11" s="394">
        <v>0</v>
      </c>
      <c r="I11" s="394">
        <v>0</v>
      </c>
      <c r="J11" s="394">
        <v>0</v>
      </c>
      <c r="K11" s="394">
        <f t="shared" si="1"/>
        <v>0</v>
      </c>
    </row>
    <row r="12" spans="2:14" ht="15.6" x14ac:dyDescent="0.3">
      <c r="B12" s="11" t="s">
        <v>10</v>
      </c>
      <c r="C12" s="395">
        <v>61804</v>
      </c>
      <c r="D12" s="394">
        <v>20</v>
      </c>
      <c r="E12" s="394">
        <v>1</v>
      </c>
      <c r="F12" s="394">
        <v>0</v>
      </c>
      <c r="G12" s="394">
        <f t="shared" si="0"/>
        <v>1</v>
      </c>
      <c r="H12" s="394">
        <v>225</v>
      </c>
      <c r="I12" s="394">
        <v>15</v>
      </c>
      <c r="J12" s="394">
        <v>0</v>
      </c>
      <c r="K12" s="394">
        <f t="shared" si="1"/>
        <v>15</v>
      </c>
      <c r="N12" t="s">
        <v>15</v>
      </c>
    </row>
    <row r="13" spans="2:14" ht="15.6" x14ac:dyDescent="0.3">
      <c r="B13" s="11" t="s">
        <v>9</v>
      </c>
      <c r="C13" s="395">
        <v>800</v>
      </c>
      <c r="D13" s="396">
        <v>4</v>
      </c>
      <c r="E13" s="396">
        <v>1</v>
      </c>
      <c r="F13" s="394">
        <v>0</v>
      </c>
      <c r="G13" s="394">
        <f t="shared" si="0"/>
        <v>1</v>
      </c>
      <c r="H13" s="394">
        <v>0</v>
      </c>
      <c r="I13" s="394">
        <v>0</v>
      </c>
      <c r="J13" s="394">
        <v>0</v>
      </c>
      <c r="K13" s="394">
        <f t="shared" si="1"/>
        <v>0</v>
      </c>
      <c r="M13" t="s">
        <v>15</v>
      </c>
    </row>
    <row r="14" spans="2:14" ht="15.6" x14ac:dyDescent="0.3">
      <c r="B14" s="12" t="s">
        <v>26</v>
      </c>
      <c r="C14" s="395">
        <v>80685</v>
      </c>
      <c r="D14" s="394">
        <v>7</v>
      </c>
      <c r="E14" s="397">
        <v>1</v>
      </c>
      <c r="F14" s="394">
        <v>0</v>
      </c>
      <c r="G14" s="394">
        <f t="shared" si="0"/>
        <v>1</v>
      </c>
      <c r="H14" s="394">
        <v>321</v>
      </c>
      <c r="I14" s="394">
        <v>28</v>
      </c>
      <c r="J14" s="394">
        <v>4</v>
      </c>
      <c r="K14" s="394">
        <f t="shared" si="1"/>
        <v>32</v>
      </c>
      <c r="M14" t="s">
        <v>15</v>
      </c>
    </row>
    <row r="15" spans="2:14" ht="15.6" x14ac:dyDescent="0.3">
      <c r="B15" s="12" t="s">
        <v>13</v>
      </c>
      <c r="C15" s="395">
        <v>23068</v>
      </c>
      <c r="D15" s="394">
        <v>0</v>
      </c>
      <c r="E15" s="397">
        <v>0</v>
      </c>
      <c r="F15" s="394">
        <v>0</v>
      </c>
      <c r="G15" s="394">
        <f t="shared" si="0"/>
        <v>0</v>
      </c>
      <c r="H15" s="394">
        <v>100</v>
      </c>
      <c r="I15" s="394">
        <v>10</v>
      </c>
      <c r="J15" s="394">
        <v>1</v>
      </c>
      <c r="K15" s="394">
        <f t="shared" si="1"/>
        <v>11</v>
      </c>
    </row>
    <row r="16" spans="2:14" ht="15.6" x14ac:dyDescent="0.3">
      <c r="B16" s="12" t="s">
        <v>14</v>
      </c>
      <c r="C16" s="395">
        <v>0</v>
      </c>
      <c r="D16" s="396">
        <v>0</v>
      </c>
      <c r="E16" s="397">
        <v>0</v>
      </c>
      <c r="F16" s="394">
        <v>0</v>
      </c>
      <c r="G16" s="394">
        <f>SUM(E16:F16)</f>
        <v>0</v>
      </c>
      <c r="H16" s="394">
        <v>0</v>
      </c>
      <c r="I16" s="394">
        <v>0</v>
      </c>
      <c r="J16" s="394">
        <v>0</v>
      </c>
      <c r="K16" s="394">
        <f t="shared" si="1"/>
        <v>0</v>
      </c>
      <c r="M16" t="s">
        <v>15</v>
      </c>
    </row>
    <row r="17" spans="2:13" ht="15.6" x14ac:dyDescent="0.3">
      <c r="B17" s="12" t="s">
        <v>12</v>
      </c>
      <c r="C17" s="395">
        <v>224750</v>
      </c>
      <c r="D17" s="394">
        <v>69</v>
      </c>
      <c r="E17" s="394">
        <v>5</v>
      </c>
      <c r="F17" s="394">
        <v>0</v>
      </c>
      <c r="G17" s="394">
        <f>SUM(E17:F17)</f>
        <v>5</v>
      </c>
      <c r="H17" s="394">
        <v>898.87</v>
      </c>
      <c r="I17" s="394">
        <v>39</v>
      </c>
      <c r="J17" s="394">
        <v>7</v>
      </c>
      <c r="K17" s="394">
        <f t="shared" si="1"/>
        <v>46</v>
      </c>
    </row>
    <row r="18" spans="2:13" ht="17.399999999999999" x14ac:dyDescent="0.3">
      <c r="B18" s="13" t="s">
        <v>6</v>
      </c>
      <c r="C18" s="398">
        <f>+C10+C11+C12+C13+C14+C15+C16+C17</f>
        <v>429767</v>
      </c>
      <c r="D18" s="399">
        <f>+D10+D11+D12+D13+D14+D15+D16+D17</f>
        <v>160</v>
      </c>
      <c r="E18" s="399">
        <f>SUM(E10:E17)</f>
        <v>9</v>
      </c>
      <c r="F18" s="399">
        <f>SUM(F11:F17)</f>
        <v>0</v>
      </c>
      <c r="G18" s="400">
        <f t="shared" ref="G18:K18" si="2">+G10+G11+G12+G13+G14+G15+G16+G17</f>
        <v>9</v>
      </c>
      <c r="H18" s="400">
        <f t="shared" si="2"/>
        <v>1582.87</v>
      </c>
      <c r="I18" s="400">
        <f t="shared" si="2"/>
        <v>100</v>
      </c>
      <c r="J18" s="400">
        <f t="shared" si="2"/>
        <v>12</v>
      </c>
      <c r="K18" s="400">
        <f t="shared" si="2"/>
        <v>112</v>
      </c>
    </row>
    <row r="20" spans="2:13" x14ac:dyDescent="0.3">
      <c r="G20" t="s">
        <v>15</v>
      </c>
      <c r="M20" t="s">
        <v>15</v>
      </c>
    </row>
    <row r="21" spans="2:13" x14ac:dyDescent="0.3">
      <c r="G21" t="s">
        <v>15</v>
      </c>
    </row>
    <row r="22" spans="2:13" x14ac:dyDescent="0.3">
      <c r="F22" t="s">
        <v>15</v>
      </c>
    </row>
  </sheetData>
  <mergeCells count="5">
    <mergeCell ref="B4:K4"/>
    <mergeCell ref="B5:K5"/>
    <mergeCell ref="B6:K6"/>
    <mergeCell ref="D8:G8"/>
    <mergeCell ref="H8:K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09B2D-D5CE-401D-B514-DC2802B98454}">
  <dimension ref="B3:P45"/>
  <sheetViews>
    <sheetView tabSelected="1" topLeftCell="A7" zoomScale="98" zoomScaleNormal="98" workbookViewId="0">
      <selection activeCell="I14" sqref="I14"/>
    </sheetView>
  </sheetViews>
  <sheetFormatPr baseColWidth="10" defaultRowHeight="14.4" x14ac:dyDescent="0.3"/>
  <cols>
    <col min="2" max="2" width="15" customWidth="1"/>
    <col min="3" max="3" width="16.77734375" customWidth="1"/>
    <col min="5" max="5" width="18.21875" customWidth="1"/>
    <col min="6" max="6" width="5.6640625" customWidth="1"/>
    <col min="7" max="8" width="11.5546875" customWidth="1"/>
    <col min="9" max="9" width="15.33203125" customWidth="1"/>
    <col min="10" max="10" width="11.5546875" customWidth="1"/>
    <col min="11" max="11" width="10.21875" style="1" customWidth="1"/>
    <col min="12" max="12" width="12.6640625" customWidth="1"/>
    <col min="13" max="13" width="27" customWidth="1"/>
  </cols>
  <sheetData>
    <row r="3" spans="2:16" x14ac:dyDescent="0.3">
      <c r="B3" s="183" t="s">
        <v>150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</row>
    <row r="4" spans="2:16" x14ac:dyDescent="0.3">
      <c r="B4" s="183" t="s">
        <v>151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</row>
    <row r="5" spans="2:16" x14ac:dyDescent="0.3">
      <c r="B5" s="389" t="s">
        <v>152</v>
      </c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</row>
    <row r="6" spans="2:16" ht="15" thickBot="1" x14ac:dyDescent="0.35">
      <c r="B6" s="18"/>
      <c r="C6" s="18"/>
      <c r="D6" s="18"/>
      <c r="E6" s="18"/>
      <c r="F6" s="18" t="s">
        <v>15</v>
      </c>
      <c r="G6" s="18"/>
      <c r="H6" s="18"/>
      <c r="I6" s="18" t="s">
        <v>15</v>
      </c>
      <c r="J6" s="18"/>
      <c r="K6" s="19"/>
      <c r="L6" s="18"/>
      <c r="M6" s="18"/>
      <c r="O6" t="s">
        <v>15</v>
      </c>
    </row>
    <row r="7" spans="2:16" ht="33" customHeight="1" thickBot="1" x14ac:dyDescent="0.35">
      <c r="B7" s="184" t="s">
        <v>16</v>
      </c>
      <c r="C7" s="185"/>
      <c r="D7" s="185"/>
      <c r="E7" s="186"/>
      <c r="F7" s="184" t="s">
        <v>0</v>
      </c>
      <c r="G7" s="185"/>
      <c r="H7" s="186"/>
      <c r="I7" s="189" t="s">
        <v>17</v>
      </c>
      <c r="J7" s="190"/>
      <c r="K7" s="191" t="s">
        <v>0</v>
      </c>
      <c r="L7" s="192"/>
      <c r="M7" s="193"/>
    </row>
    <row r="8" spans="2:16" ht="26.4" x14ac:dyDescent="0.3">
      <c r="B8" s="20" t="s">
        <v>1</v>
      </c>
      <c r="C8" s="21" t="s">
        <v>18</v>
      </c>
      <c r="D8" s="21" t="s">
        <v>19</v>
      </c>
      <c r="E8" s="21" t="s">
        <v>20</v>
      </c>
      <c r="F8" s="22" t="s">
        <v>4</v>
      </c>
      <c r="G8" s="23" t="s">
        <v>5</v>
      </c>
      <c r="H8" s="21" t="s">
        <v>6</v>
      </c>
      <c r="I8" s="21" t="s">
        <v>21</v>
      </c>
      <c r="J8" s="24" t="s">
        <v>22</v>
      </c>
      <c r="K8" s="22" t="s">
        <v>4</v>
      </c>
      <c r="L8" s="23" t="s">
        <v>5</v>
      </c>
      <c r="M8" s="21" t="s">
        <v>6</v>
      </c>
    </row>
    <row r="9" spans="2:16" x14ac:dyDescent="0.3">
      <c r="B9" s="25" t="s">
        <v>11</v>
      </c>
      <c r="C9" s="57">
        <v>2036</v>
      </c>
      <c r="D9" s="57">
        <v>52</v>
      </c>
      <c r="E9" s="57">
        <v>2036</v>
      </c>
      <c r="F9" s="57">
        <v>52</v>
      </c>
      <c r="G9" s="57">
        <v>0</v>
      </c>
      <c r="H9" s="57">
        <f>SUM(F9:G9)</f>
        <v>52</v>
      </c>
      <c r="I9" s="57">
        <v>0</v>
      </c>
      <c r="J9" s="57">
        <v>0</v>
      </c>
      <c r="K9" s="57">
        <v>0</v>
      </c>
      <c r="L9" s="57">
        <v>0</v>
      </c>
      <c r="M9" s="57">
        <f>SUM(K9:L9)</f>
        <v>0</v>
      </c>
    </row>
    <row r="10" spans="2:16" x14ac:dyDescent="0.3">
      <c r="B10" s="26" t="s">
        <v>8</v>
      </c>
      <c r="C10" s="57">
        <v>841</v>
      </c>
      <c r="D10" s="57">
        <v>18</v>
      </c>
      <c r="E10" s="57">
        <v>965</v>
      </c>
      <c r="F10" s="57">
        <v>5</v>
      </c>
      <c r="G10" s="57">
        <v>0</v>
      </c>
      <c r="H10" s="57">
        <f t="shared" ref="H10:H16" si="0">SUM(F10:G10)</f>
        <v>5</v>
      </c>
      <c r="I10" s="57">
        <v>0</v>
      </c>
      <c r="J10" s="57">
        <v>0</v>
      </c>
      <c r="K10" s="57">
        <v>0</v>
      </c>
      <c r="L10" s="57">
        <v>0</v>
      </c>
      <c r="M10" s="57">
        <f t="shared" ref="M10:M16" si="1">SUM(K10:L10)</f>
        <v>0</v>
      </c>
    </row>
    <row r="11" spans="2:16" x14ac:dyDescent="0.3">
      <c r="B11" s="27" t="s">
        <v>10</v>
      </c>
      <c r="C11" s="57">
        <v>2942</v>
      </c>
      <c r="D11" s="57">
        <v>166</v>
      </c>
      <c r="E11" s="57">
        <v>4665</v>
      </c>
      <c r="F11" s="57">
        <v>176</v>
      </c>
      <c r="G11" s="57">
        <v>22</v>
      </c>
      <c r="H11" s="57">
        <f t="shared" si="0"/>
        <v>198</v>
      </c>
      <c r="I11" s="57">
        <v>0</v>
      </c>
      <c r="J11" s="57">
        <v>0</v>
      </c>
      <c r="K11" s="57">
        <v>0</v>
      </c>
      <c r="L11" s="57">
        <v>0</v>
      </c>
      <c r="M11" s="57">
        <f t="shared" si="1"/>
        <v>0</v>
      </c>
    </row>
    <row r="12" spans="2:16" x14ac:dyDescent="0.3">
      <c r="B12" s="27" t="s">
        <v>9</v>
      </c>
      <c r="C12" s="57">
        <v>628</v>
      </c>
      <c r="D12" s="57">
        <v>40</v>
      </c>
      <c r="E12" s="57">
        <v>628</v>
      </c>
      <c r="F12" s="57">
        <v>36</v>
      </c>
      <c r="G12" s="57">
        <v>4</v>
      </c>
      <c r="H12" s="57">
        <f t="shared" si="0"/>
        <v>40</v>
      </c>
      <c r="I12" s="57">
        <v>0</v>
      </c>
      <c r="J12" s="57">
        <v>0</v>
      </c>
      <c r="K12" s="57">
        <v>0</v>
      </c>
      <c r="L12" s="57">
        <v>0</v>
      </c>
      <c r="M12" s="57">
        <f t="shared" si="1"/>
        <v>0</v>
      </c>
      <c r="P12" t="s">
        <v>15</v>
      </c>
    </row>
    <row r="13" spans="2:16" x14ac:dyDescent="0.3">
      <c r="B13" s="25" t="s">
        <v>26</v>
      </c>
      <c r="C13" s="57">
        <v>815</v>
      </c>
      <c r="D13" s="57">
        <v>19</v>
      </c>
      <c r="E13" s="57">
        <v>815</v>
      </c>
      <c r="F13" s="57">
        <v>13</v>
      </c>
      <c r="G13" s="57">
        <v>1</v>
      </c>
      <c r="H13" s="57">
        <f t="shared" si="0"/>
        <v>14</v>
      </c>
      <c r="I13" s="57">
        <v>0</v>
      </c>
      <c r="J13" s="57">
        <v>0</v>
      </c>
      <c r="K13" s="57">
        <v>0</v>
      </c>
      <c r="L13" s="57">
        <v>0</v>
      </c>
      <c r="M13" s="57">
        <f t="shared" si="1"/>
        <v>0</v>
      </c>
      <c r="N13" t="s">
        <v>15</v>
      </c>
      <c r="O13" t="s">
        <v>15</v>
      </c>
    </row>
    <row r="14" spans="2:16" x14ac:dyDescent="0.3">
      <c r="B14" s="25" t="s">
        <v>13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f t="shared" si="0"/>
        <v>0</v>
      </c>
      <c r="I14" s="57">
        <v>0</v>
      </c>
      <c r="J14" s="57">
        <v>0</v>
      </c>
      <c r="K14" s="57">
        <v>0</v>
      </c>
      <c r="L14" s="57">
        <v>0</v>
      </c>
      <c r="M14" s="57">
        <f t="shared" si="1"/>
        <v>0</v>
      </c>
      <c r="O14" t="s">
        <v>15</v>
      </c>
      <c r="P14" t="s">
        <v>15</v>
      </c>
    </row>
    <row r="15" spans="2:16" x14ac:dyDescent="0.3">
      <c r="B15" s="25" t="s">
        <v>14</v>
      </c>
      <c r="C15" s="57">
        <v>1386</v>
      </c>
      <c r="D15" s="57">
        <v>98</v>
      </c>
      <c r="E15" s="57">
        <v>2062</v>
      </c>
      <c r="F15" s="57">
        <v>68</v>
      </c>
      <c r="G15" s="57">
        <v>14</v>
      </c>
      <c r="H15" s="57">
        <f t="shared" si="0"/>
        <v>82</v>
      </c>
      <c r="I15" s="57">
        <v>0</v>
      </c>
      <c r="J15" s="57">
        <v>0</v>
      </c>
      <c r="K15" s="57">
        <v>0</v>
      </c>
      <c r="L15" s="57">
        <v>0</v>
      </c>
      <c r="M15" s="57">
        <f t="shared" si="1"/>
        <v>0</v>
      </c>
      <c r="N15" t="s">
        <v>15</v>
      </c>
      <c r="O15" t="s">
        <v>15</v>
      </c>
    </row>
    <row r="16" spans="2:16" x14ac:dyDescent="0.3">
      <c r="B16" s="25" t="s">
        <v>12</v>
      </c>
      <c r="C16" s="57">
        <v>1682</v>
      </c>
      <c r="D16" s="57">
        <v>21</v>
      </c>
      <c r="E16" s="57">
        <v>3192</v>
      </c>
      <c r="F16" s="57">
        <v>21</v>
      </c>
      <c r="G16" s="57">
        <v>0</v>
      </c>
      <c r="H16" s="57">
        <f t="shared" si="0"/>
        <v>21</v>
      </c>
      <c r="I16" s="57">
        <v>0</v>
      </c>
      <c r="J16" s="57">
        <v>0</v>
      </c>
      <c r="K16" s="57">
        <v>0</v>
      </c>
      <c r="L16" s="57">
        <v>0</v>
      </c>
      <c r="M16" s="57">
        <f t="shared" si="1"/>
        <v>0</v>
      </c>
    </row>
    <row r="17" spans="2:15" x14ac:dyDescent="0.3">
      <c r="B17" s="28" t="s">
        <v>6</v>
      </c>
      <c r="C17" s="401">
        <f>+C9+C10+C11+C12+C13+C14+C15+C16</f>
        <v>10330</v>
      </c>
      <c r="D17" s="401">
        <f t="shared" ref="D17:H17" si="2">+D9+D10+D11+D12+D13+D14+D15+D16</f>
        <v>414</v>
      </c>
      <c r="E17" s="401">
        <f t="shared" si="2"/>
        <v>14363</v>
      </c>
      <c r="F17" s="401">
        <f t="shared" si="2"/>
        <v>371</v>
      </c>
      <c r="G17" s="401">
        <f t="shared" si="2"/>
        <v>41</v>
      </c>
      <c r="H17" s="401">
        <f t="shared" si="2"/>
        <v>412</v>
      </c>
      <c r="I17" s="401">
        <f>SUM(I9:I16)</f>
        <v>0</v>
      </c>
      <c r="J17" s="401">
        <f t="shared" ref="J17:M17" si="3">+J9+J10+J11+J12+J13+J14+J15+J16</f>
        <v>0</v>
      </c>
      <c r="K17" s="401">
        <f t="shared" si="3"/>
        <v>0</v>
      </c>
      <c r="L17" s="401">
        <f t="shared" si="3"/>
        <v>0</v>
      </c>
      <c r="M17" s="401">
        <f t="shared" si="3"/>
        <v>0</v>
      </c>
      <c r="O17" t="s">
        <v>15</v>
      </c>
    </row>
    <row r="18" spans="2:15" x14ac:dyDescent="0.3"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8"/>
      <c r="M18" s="18"/>
    </row>
    <row r="19" spans="2:15" ht="15" thickBot="1" x14ac:dyDescent="0.35">
      <c r="B19" s="18"/>
      <c r="C19" s="18"/>
      <c r="D19" s="18"/>
      <c r="E19" s="18"/>
      <c r="F19" s="18"/>
      <c r="G19" s="18"/>
      <c r="H19" s="18"/>
      <c r="I19" s="18"/>
      <c r="J19" s="18"/>
      <c r="K19" s="19"/>
      <c r="L19" s="18"/>
      <c r="M19" s="18"/>
    </row>
    <row r="20" spans="2:15" ht="15" thickBot="1" x14ac:dyDescent="0.35">
      <c r="B20" s="184" t="s">
        <v>23</v>
      </c>
      <c r="C20" s="185"/>
      <c r="D20" s="186"/>
      <c r="E20" s="187" t="s">
        <v>0</v>
      </c>
      <c r="F20" s="188"/>
      <c r="G20" s="188"/>
      <c r="H20" s="18"/>
      <c r="I20" s="184" t="s">
        <v>24</v>
      </c>
      <c r="J20" s="186"/>
      <c r="K20" s="187" t="s">
        <v>0</v>
      </c>
      <c r="L20" s="188"/>
      <c r="M20" s="188"/>
    </row>
    <row r="21" spans="2:15" ht="27" thickBot="1" x14ac:dyDescent="0.35">
      <c r="B21" s="29" t="s">
        <v>1</v>
      </c>
      <c r="C21" s="30" t="s">
        <v>21</v>
      </c>
      <c r="D21" s="31" t="s">
        <v>22</v>
      </c>
      <c r="E21" s="32" t="s">
        <v>4</v>
      </c>
      <c r="F21" s="33" t="s">
        <v>5</v>
      </c>
      <c r="G21" s="9" t="s">
        <v>6</v>
      </c>
      <c r="H21" s="18"/>
      <c r="I21" s="54" t="s">
        <v>21</v>
      </c>
      <c r="J21" s="55" t="s">
        <v>22</v>
      </c>
      <c r="K21" s="32" t="s">
        <v>4</v>
      </c>
      <c r="L21" s="33" t="s">
        <v>5</v>
      </c>
      <c r="M21" s="9" t="s">
        <v>6</v>
      </c>
      <c r="O21" t="s">
        <v>15</v>
      </c>
    </row>
    <row r="22" spans="2:15" x14ac:dyDescent="0.3">
      <c r="B22" s="25" t="s">
        <v>11</v>
      </c>
      <c r="C22" s="402">
        <v>4</v>
      </c>
      <c r="D22" s="403">
        <v>1040</v>
      </c>
      <c r="E22" s="404">
        <v>4</v>
      </c>
      <c r="F22" s="404">
        <v>0</v>
      </c>
      <c r="G22" s="404">
        <f>SUM(E22:F22)</f>
        <v>4</v>
      </c>
      <c r="H22" s="405"/>
      <c r="I22" s="406">
        <v>96</v>
      </c>
      <c r="J22" s="407">
        <v>7666</v>
      </c>
      <c r="K22" s="408">
        <v>86</v>
      </c>
      <c r="L22" s="404">
        <v>10</v>
      </c>
      <c r="M22" s="404">
        <f>SUM(K22:L22)</f>
        <v>96</v>
      </c>
      <c r="O22" s="35"/>
    </row>
    <row r="23" spans="2:15" x14ac:dyDescent="0.3">
      <c r="B23" s="26" t="s">
        <v>8</v>
      </c>
      <c r="C23" s="402">
        <v>0</v>
      </c>
      <c r="D23" s="403">
        <v>0</v>
      </c>
      <c r="E23" s="402">
        <v>0</v>
      </c>
      <c r="F23" s="402">
        <v>0</v>
      </c>
      <c r="G23" s="404">
        <f t="shared" ref="G23:G29" si="4">SUM(E23:F23)</f>
        <v>0</v>
      </c>
      <c r="H23" s="405"/>
      <c r="I23" s="409">
        <v>138</v>
      </c>
      <c r="J23" s="410">
        <v>4249</v>
      </c>
      <c r="K23" s="408">
        <v>128</v>
      </c>
      <c r="L23" s="404">
        <v>10</v>
      </c>
      <c r="M23" s="404">
        <f>SUM(K23:L23)</f>
        <v>138</v>
      </c>
      <c r="O23" s="35" t="s">
        <v>15</v>
      </c>
    </row>
    <row r="24" spans="2:15" x14ac:dyDescent="0.3">
      <c r="B24" s="27" t="s">
        <v>10</v>
      </c>
      <c r="C24" s="402">
        <v>0</v>
      </c>
      <c r="D24" s="403">
        <v>0</v>
      </c>
      <c r="E24" s="402">
        <v>0</v>
      </c>
      <c r="F24" s="402">
        <v>0</v>
      </c>
      <c r="G24" s="404">
        <f t="shared" si="4"/>
        <v>0</v>
      </c>
      <c r="H24" s="405"/>
      <c r="I24" s="409">
        <v>188</v>
      </c>
      <c r="J24" s="410">
        <v>6835</v>
      </c>
      <c r="K24" s="408">
        <v>188</v>
      </c>
      <c r="L24" s="404">
        <v>2</v>
      </c>
      <c r="M24" s="404">
        <f t="shared" ref="M24:M29" si="5">SUM(K24:L24)</f>
        <v>190</v>
      </c>
      <c r="O24" t="s">
        <v>15</v>
      </c>
    </row>
    <row r="25" spans="2:15" x14ac:dyDescent="0.3">
      <c r="B25" s="27" t="s">
        <v>9</v>
      </c>
      <c r="C25" s="402">
        <v>0</v>
      </c>
      <c r="D25" s="403">
        <v>0</v>
      </c>
      <c r="E25" s="402">
        <v>0</v>
      </c>
      <c r="F25" s="402">
        <v>0</v>
      </c>
      <c r="G25" s="404">
        <f t="shared" si="4"/>
        <v>0</v>
      </c>
      <c r="H25" s="405"/>
      <c r="I25" s="409">
        <v>35</v>
      </c>
      <c r="J25" s="410">
        <v>778</v>
      </c>
      <c r="K25" s="408">
        <v>33</v>
      </c>
      <c r="L25" s="404">
        <v>2</v>
      </c>
      <c r="M25" s="404">
        <f t="shared" si="5"/>
        <v>35</v>
      </c>
    </row>
    <row r="26" spans="2:15" x14ac:dyDescent="0.3">
      <c r="B26" s="25" t="s">
        <v>26</v>
      </c>
      <c r="C26" s="402">
        <v>2</v>
      </c>
      <c r="D26" s="403">
        <v>35</v>
      </c>
      <c r="E26" s="403">
        <v>2</v>
      </c>
      <c r="F26" s="403">
        <v>0</v>
      </c>
      <c r="G26" s="404">
        <f t="shared" si="4"/>
        <v>2</v>
      </c>
      <c r="H26" s="405"/>
      <c r="I26" s="409">
        <v>78</v>
      </c>
      <c r="J26" s="410">
        <v>2450</v>
      </c>
      <c r="K26" s="408">
        <v>68</v>
      </c>
      <c r="L26" s="404">
        <v>10</v>
      </c>
      <c r="M26" s="404">
        <f t="shared" si="5"/>
        <v>78</v>
      </c>
      <c r="O26" t="s">
        <v>15</v>
      </c>
    </row>
    <row r="27" spans="2:15" x14ac:dyDescent="0.3">
      <c r="B27" s="25" t="s">
        <v>13</v>
      </c>
      <c r="C27" s="402">
        <v>0</v>
      </c>
      <c r="D27" s="403">
        <v>0</v>
      </c>
      <c r="E27" s="402">
        <v>0</v>
      </c>
      <c r="F27" s="402">
        <v>0</v>
      </c>
      <c r="G27" s="404">
        <f t="shared" si="4"/>
        <v>0</v>
      </c>
      <c r="H27" s="405"/>
      <c r="I27" s="409">
        <v>0</v>
      </c>
      <c r="J27" s="410">
        <v>0</v>
      </c>
      <c r="K27" s="409">
        <v>0</v>
      </c>
      <c r="L27" s="410">
        <v>0</v>
      </c>
      <c r="M27" s="404">
        <f t="shared" si="5"/>
        <v>0</v>
      </c>
      <c r="O27" t="s">
        <v>15</v>
      </c>
    </row>
    <row r="28" spans="2:15" x14ac:dyDescent="0.3">
      <c r="B28" s="25" t="s">
        <v>14</v>
      </c>
      <c r="C28" s="402">
        <v>0</v>
      </c>
      <c r="D28" s="403">
        <v>0</v>
      </c>
      <c r="E28" s="402">
        <v>0</v>
      </c>
      <c r="F28" s="402">
        <v>0</v>
      </c>
      <c r="G28" s="404">
        <f t="shared" si="4"/>
        <v>0</v>
      </c>
      <c r="H28" s="405"/>
      <c r="I28" s="409">
        <v>49</v>
      </c>
      <c r="J28" s="410">
        <v>1596</v>
      </c>
      <c r="K28" s="408">
        <v>40</v>
      </c>
      <c r="L28" s="404">
        <v>9</v>
      </c>
      <c r="M28" s="404">
        <f t="shared" si="5"/>
        <v>49</v>
      </c>
      <c r="N28" t="s">
        <v>15</v>
      </c>
    </row>
    <row r="29" spans="2:15" x14ac:dyDescent="0.3">
      <c r="B29" s="25" t="s">
        <v>12</v>
      </c>
      <c r="C29" s="402">
        <v>0</v>
      </c>
      <c r="D29" s="403">
        <v>0</v>
      </c>
      <c r="E29" s="402">
        <v>0</v>
      </c>
      <c r="F29" s="402">
        <v>0</v>
      </c>
      <c r="G29" s="404">
        <f t="shared" si="4"/>
        <v>0</v>
      </c>
      <c r="H29" s="405"/>
      <c r="I29" s="409">
        <v>198</v>
      </c>
      <c r="J29" s="410">
        <v>9442</v>
      </c>
      <c r="K29" s="409">
        <v>165</v>
      </c>
      <c r="L29" s="411">
        <v>23</v>
      </c>
      <c r="M29" s="404">
        <f t="shared" si="5"/>
        <v>188</v>
      </c>
    </row>
    <row r="30" spans="2:15" ht="15" thickBot="1" x14ac:dyDescent="0.35">
      <c r="B30" s="28" t="s">
        <v>6</v>
      </c>
      <c r="C30" s="412">
        <f t="shared" ref="C30:G30" si="6">+C22+C23+C24+C25+C26+C27+C28+C29</f>
        <v>6</v>
      </c>
      <c r="D30" s="413">
        <f t="shared" si="6"/>
        <v>1075</v>
      </c>
      <c r="E30" s="413">
        <f t="shared" si="6"/>
        <v>6</v>
      </c>
      <c r="F30" s="413">
        <v>0</v>
      </c>
      <c r="G30" s="412">
        <f t="shared" si="6"/>
        <v>6</v>
      </c>
      <c r="H30" s="405"/>
      <c r="I30" s="414">
        <f>SUM(I22:I29)</f>
        <v>782</v>
      </c>
      <c r="J30" s="390">
        <f>SUM(J22:J29)</f>
        <v>33016</v>
      </c>
      <c r="K30" s="415">
        <f t="shared" ref="K30:M30" si="7">SUM(K22:K29)</f>
        <v>708</v>
      </c>
      <c r="L30" s="412">
        <f t="shared" si="7"/>
        <v>66</v>
      </c>
      <c r="M30" s="412">
        <f t="shared" si="7"/>
        <v>774</v>
      </c>
    </row>
    <row r="31" spans="2:15" x14ac:dyDescent="0.3">
      <c r="B31" s="18"/>
      <c r="C31" s="18"/>
      <c r="D31" s="34"/>
      <c r="E31" s="18"/>
      <c r="F31" s="18"/>
      <c r="G31" s="18"/>
      <c r="H31" s="18"/>
      <c r="I31" s="18"/>
      <c r="J31" s="18"/>
      <c r="K31" s="19"/>
      <c r="L31" s="18"/>
      <c r="M31" s="18"/>
    </row>
    <row r="32" spans="2:15" x14ac:dyDescent="0.3">
      <c r="B32" s="52"/>
      <c r="C32" s="52"/>
      <c r="D32" s="53"/>
      <c r="E32" s="52"/>
      <c r="F32" s="52"/>
      <c r="G32" s="52"/>
      <c r="H32" s="18"/>
      <c r="I32" s="18"/>
      <c r="J32" s="18"/>
      <c r="K32" s="19"/>
      <c r="L32" s="18"/>
      <c r="M32" s="18"/>
    </row>
    <row r="33" spans="2:13" ht="15.6" x14ac:dyDescent="0.3">
      <c r="B33" s="15"/>
      <c r="C33" s="15"/>
      <c r="D33" s="19" t="s">
        <v>15</v>
      </c>
      <c r="E33" s="15"/>
      <c r="F33" s="15" t="s">
        <v>15</v>
      </c>
      <c r="G33" s="15" t="s">
        <v>15</v>
      </c>
      <c r="H33" s="15"/>
      <c r="I33" s="15"/>
      <c r="J33" s="15"/>
      <c r="K33" s="17"/>
      <c r="L33" s="15"/>
      <c r="M33" s="15"/>
    </row>
    <row r="34" spans="2:13" ht="15.6" x14ac:dyDescent="0.3">
      <c r="B34" s="14" t="s">
        <v>25</v>
      </c>
      <c r="C34" s="14"/>
      <c r="D34" s="15"/>
      <c r="E34" s="15"/>
      <c r="F34" s="15"/>
      <c r="G34" s="15" t="s">
        <v>15</v>
      </c>
      <c r="H34" s="15" t="s">
        <v>15</v>
      </c>
      <c r="I34" s="15" t="s">
        <v>15</v>
      </c>
      <c r="J34" s="15"/>
      <c r="K34" s="17"/>
      <c r="L34" s="15"/>
      <c r="M34" s="15"/>
    </row>
    <row r="35" spans="2:13" ht="15.6" x14ac:dyDescent="0.3">
      <c r="B35" s="15" t="s">
        <v>153</v>
      </c>
      <c r="C35" s="15"/>
      <c r="D35" s="15"/>
      <c r="E35" s="15" t="s">
        <v>15</v>
      </c>
      <c r="F35" s="15"/>
      <c r="G35" s="15" t="s">
        <v>15</v>
      </c>
      <c r="H35" s="15" t="s">
        <v>15</v>
      </c>
      <c r="I35" s="15"/>
      <c r="J35" s="15"/>
      <c r="K35" s="17"/>
      <c r="L35" s="15"/>
      <c r="M35" s="15"/>
    </row>
    <row r="36" spans="2:13" ht="15.6" x14ac:dyDescent="0.3">
      <c r="B36" s="15"/>
      <c r="C36" s="15"/>
      <c r="D36" s="15"/>
      <c r="E36" s="15"/>
      <c r="F36" s="15"/>
      <c r="G36" s="15" t="s">
        <v>15</v>
      </c>
      <c r="H36" s="15"/>
      <c r="I36" s="15"/>
      <c r="J36" s="15"/>
      <c r="K36" s="17"/>
      <c r="L36" s="15" t="s">
        <v>15</v>
      </c>
      <c r="M36" s="15"/>
    </row>
    <row r="37" spans="2:13" ht="15.6" x14ac:dyDescent="0.3">
      <c r="E37" s="17"/>
    </row>
    <row r="38" spans="2:13" ht="15.6" x14ac:dyDescent="0.3">
      <c r="E38" s="17"/>
    </row>
    <row r="39" spans="2:13" ht="15.6" x14ac:dyDescent="0.3">
      <c r="E39" s="17"/>
    </row>
    <row r="40" spans="2:13" ht="15.6" x14ac:dyDescent="0.3">
      <c r="E40" s="17"/>
    </row>
    <row r="41" spans="2:13" ht="15.6" x14ac:dyDescent="0.3">
      <c r="E41" s="17"/>
    </row>
    <row r="42" spans="2:13" ht="15.6" x14ac:dyDescent="0.3">
      <c r="E42" s="17"/>
    </row>
    <row r="43" spans="2:13" ht="15.6" x14ac:dyDescent="0.3">
      <c r="E43" s="17"/>
    </row>
    <row r="44" spans="2:13" ht="15.6" x14ac:dyDescent="0.3">
      <c r="E44" s="17"/>
    </row>
    <row r="45" spans="2:13" ht="15.6" x14ac:dyDescent="0.3">
      <c r="E45" s="17"/>
    </row>
  </sheetData>
  <mergeCells count="11">
    <mergeCell ref="B20:D20"/>
    <mergeCell ref="E20:G20"/>
    <mergeCell ref="I20:J20"/>
    <mergeCell ref="K20:M20"/>
    <mergeCell ref="B3:M3"/>
    <mergeCell ref="B4:M4"/>
    <mergeCell ref="B5:M5"/>
    <mergeCell ref="B7:E7"/>
    <mergeCell ref="F7:H7"/>
    <mergeCell ref="I7:J7"/>
    <mergeCell ref="K7:M7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D98E4-8F32-49D1-9C62-48B3DF75762D}">
  <dimension ref="B6:AF49"/>
  <sheetViews>
    <sheetView workbookViewId="0">
      <selection activeCell="A12" sqref="A12"/>
    </sheetView>
  </sheetViews>
  <sheetFormatPr baseColWidth="10" defaultColWidth="8.88671875" defaultRowHeight="14.4" x14ac:dyDescent="0.3"/>
  <cols>
    <col min="2" max="2" width="11.109375" customWidth="1"/>
    <col min="3" max="3" width="14.21875" customWidth="1"/>
    <col min="4" max="4" width="18.109375" customWidth="1"/>
    <col min="5" max="5" width="11.33203125" customWidth="1"/>
    <col min="6" max="7" width="13.44140625" customWidth="1"/>
    <col min="8" max="8" width="14.44140625" customWidth="1"/>
    <col min="9" max="9" width="17.21875" customWidth="1"/>
    <col min="10" max="10" width="14.6640625" customWidth="1"/>
    <col min="11" max="11" width="15.77734375" customWidth="1"/>
    <col min="12" max="12" width="13.77734375" customWidth="1"/>
    <col min="13" max="13" width="9.77734375" customWidth="1"/>
    <col min="14" max="14" width="12.77734375" customWidth="1"/>
    <col min="15" max="15" width="14.44140625" customWidth="1"/>
    <col min="16" max="16" width="13.5546875" customWidth="1"/>
    <col min="17" max="17" width="14.6640625" customWidth="1"/>
    <col min="18" max="18" width="14.5546875" customWidth="1"/>
    <col min="19" max="19" width="14.33203125" customWidth="1"/>
    <col min="20" max="20" width="13.44140625" customWidth="1"/>
    <col min="21" max="21" width="13.5546875" customWidth="1"/>
    <col min="22" max="22" width="14.6640625" customWidth="1"/>
    <col min="23" max="23" width="14.21875" customWidth="1"/>
    <col min="24" max="24" width="12.44140625" customWidth="1"/>
    <col min="25" max="25" width="14.21875" customWidth="1"/>
    <col min="26" max="26" width="10.6640625" customWidth="1"/>
    <col min="27" max="27" width="13.33203125" customWidth="1"/>
    <col min="28" max="28" width="8.44140625" customWidth="1"/>
    <col min="29" max="29" width="12.88671875" customWidth="1"/>
    <col min="30" max="30" width="14.44140625" customWidth="1"/>
  </cols>
  <sheetData>
    <row r="6" spans="2:30" ht="15.6" customHeight="1" x14ac:dyDescent="0.3">
      <c r="B6" s="210" t="s">
        <v>35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</row>
    <row r="7" spans="2:30" ht="18" x14ac:dyDescent="0.35">
      <c r="B7" s="211" t="s">
        <v>36</v>
      </c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</row>
    <row r="8" spans="2:30" ht="18" x14ac:dyDescent="0.35">
      <c r="B8" s="211" t="s">
        <v>104</v>
      </c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</row>
    <row r="9" spans="2:30" ht="16.2" thickBot="1" x14ac:dyDescent="0.35"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</row>
    <row r="10" spans="2:30" ht="18.600000000000001" thickBot="1" x14ac:dyDescent="0.4">
      <c r="B10" s="212" t="s">
        <v>37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4"/>
    </row>
    <row r="11" spans="2:30" ht="33.6" customHeight="1" thickBot="1" x14ac:dyDescent="0.35">
      <c r="B11" s="215" t="s">
        <v>38</v>
      </c>
      <c r="C11" s="218" t="s">
        <v>39</v>
      </c>
      <c r="D11" s="218" t="s">
        <v>40</v>
      </c>
      <c r="E11" s="221" t="s">
        <v>41</v>
      </c>
      <c r="F11" s="222"/>
      <c r="G11" s="223"/>
      <c r="H11" s="224" t="s">
        <v>42</v>
      </c>
      <c r="I11" s="225"/>
      <c r="J11" s="225"/>
      <c r="K11" s="61"/>
      <c r="L11" s="221" t="s">
        <v>105</v>
      </c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3"/>
    </row>
    <row r="12" spans="2:30" ht="17.399999999999999" customHeight="1" thickBot="1" x14ac:dyDescent="0.35">
      <c r="B12" s="216"/>
      <c r="C12" s="219"/>
      <c r="D12" s="219"/>
      <c r="E12" s="204" t="s">
        <v>43</v>
      </c>
      <c r="F12" s="206" t="s">
        <v>44</v>
      </c>
      <c r="G12" s="202" t="s">
        <v>45</v>
      </c>
      <c r="H12" s="204" t="s">
        <v>46</v>
      </c>
      <c r="I12" s="202" t="s">
        <v>47</v>
      </c>
      <c r="J12" s="208" t="s">
        <v>48</v>
      </c>
      <c r="K12" s="202" t="s">
        <v>49</v>
      </c>
      <c r="L12" s="196" t="s">
        <v>50</v>
      </c>
      <c r="M12" s="197"/>
      <c r="N12" s="196" t="s">
        <v>51</v>
      </c>
      <c r="O12" s="197"/>
      <c r="P12" s="196" t="s">
        <v>52</v>
      </c>
      <c r="Q12" s="197"/>
      <c r="R12" s="196" t="s">
        <v>53</v>
      </c>
      <c r="S12" s="197"/>
      <c r="T12" s="196" t="s">
        <v>54</v>
      </c>
      <c r="U12" s="197"/>
      <c r="V12" s="196" t="s">
        <v>55</v>
      </c>
      <c r="W12" s="197"/>
      <c r="X12" s="196" t="s">
        <v>56</v>
      </c>
      <c r="Y12" s="197"/>
      <c r="Z12" s="196" t="s">
        <v>57</v>
      </c>
      <c r="AA12" s="197"/>
      <c r="AB12" s="196" t="s">
        <v>106</v>
      </c>
      <c r="AC12" s="197"/>
      <c r="AD12" s="198" t="s">
        <v>58</v>
      </c>
    </row>
    <row r="13" spans="2:30" ht="13.2" customHeight="1" thickBot="1" x14ac:dyDescent="0.35">
      <c r="B13" s="217"/>
      <c r="C13" s="220"/>
      <c r="D13" s="220"/>
      <c r="E13" s="205"/>
      <c r="F13" s="207"/>
      <c r="G13" s="203"/>
      <c r="H13" s="205"/>
      <c r="I13" s="203"/>
      <c r="J13" s="209"/>
      <c r="K13" s="203"/>
      <c r="L13" s="62" t="s">
        <v>59</v>
      </c>
      <c r="M13" s="62" t="s">
        <v>60</v>
      </c>
      <c r="N13" s="62" t="s">
        <v>59</v>
      </c>
      <c r="O13" s="62" t="s">
        <v>60</v>
      </c>
      <c r="P13" s="62" t="s">
        <v>59</v>
      </c>
      <c r="Q13" s="63" t="s">
        <v>60</v>
      </c>
      <c r="R13" s="62" t="s">
        <v>59</v>
      </c>
      <c r="S13" s="64" t="s">
        <v>60</v>
      </c>
      <c r="T13" s="62" t="s">
        <v>59</v>
      </c>
      <c r="U13" s="64" t="s">
        <v>60</v>
      </c>
      <c r="V13" s="62" t="s">
        <v>59</v>
      </c>
      <c r="W13" s="64" t="s">
        <v>60</v>
      </c>
      <c r="X13" s="62" t="s">
        <v>59</v>
      </c>
      <c r="Y13" s="64" t="s">
        <v>60</v>
      </c>
      <c r="Z13" s="62" t="s">
        <v>59</v>
      </c>
      <c r="AA13" s="64" t="s">
        <v>60</v>
      </c>
      <c r="AB13" s="62" t="s">
        <v>59</v>
      </c>
      <c r="AC13" s="64" t="s">
        <v>60</v>
      </c>
      <c r="AD13" s="199"/>
    </row>
    <row r="14" spans="2:30" ht="18.600000000000001" thickBot="1" x14ac:dyDescent="0.4">
      <c r="B14" s="65">
        <v>1</v>
      </c>
      <c r="C14" s="66" t="s">
        <v>26</v>
      </c>
      <c r="D14" s="67">
        <v>149637</v>
      </c>
      <c r="E14" s="68">
        <v>43840</v>
      </c>
      <c r="F14" s="69">
        <v>39701</v>
      </c>
      <c r="G14" s="69">
        <f>E14+F14</f>
        <v>83541</v>
      </c>
      <c r="H14" s="69">
        <v>20744</v>
      </c>
      <c r="I14" s="70">
        <v>43374</v>
      </c>
      <c r="J14" s="71">
        <f>I14+H14</f>
        <v>64118</v>
      </c>
      <c r="K14" s="70">
        <f t="shared" ref="K14:K24" si="0">J14/G14</f>
        <v>0.76750338157311981</v>
      </c>
      <c r="L14" s="92">
        <v>25</v>
      </c>
      <c r="M14" s="70">
        <v>75</v>
      </c>
      <c r="N14" s="71">
        <v>500</v>
      </c>
      <c r="O14" s="70">
        <v>200</v>
      </c>
      <c r="P14" s="150">
        <v>7243</v>
      </c>
      <c r="Q14" s="151">
        <v>13085</v>
      </c>
      <c r="R14" s="152">
        <f>'[1]Reg. Central'!K11+'[1]Reg. Central'!K12</f>
        <v>5214</v>
      </c>
      <c r="S14" s="153">
        <f>'[1]Reg. Central'!L11+'[1]Reg. Central'!L12</f>
        <v>10918</v>
      </c>
      <c r="T14" s="154">
        <v>3166</v>
      </c>
      <c r="U14" s="155">
        <v>14070</v>
      </c>
      <c r="V14" s="155">
        <v>2345</v>
      </c>
      <c r="W14" s="156">
        <v>2431</v>
      </c>
      <c r="X14" s="155"/>
      <c r="Y14" s="156">
        <v>3117</v>
      </c>
      <c r="Z14" s="155">
        <v>0</v>
      </c>
      <c r="AA14" s="164">
        <v>245</v>
      </c>
      <c r="AB14" s="376">
        <v>0</v>
      </c>
      <c r="AC14" s="150">
        <v>0</v>
      </c>
      <c r="AD14" s="377">
        <f>L14+M14+N14+O14+P14+Q14+R14+S14+T14+U14+V14+W14+X14+Y14+Z14+AA14+AB14+AC14</f>
        <v>62634</v>
      </c>
    </row>
    <row r="15" spans="2:30" ht="18.600000000000001" thickBot="1" x14ac:dyDescent="0.4">
      <c r="B15" s="72">
        <v>2</v>
      </c>
      <c r="C15" s="73" t="s">
        <v>61</v>
      </c>
      <c r="D15" s="74">
        <v>105588.33</v>
      </c>
      <c r="E15" s="75">
        <v>7173</v>
      </c>
      <c r="F15" s="76">
        <v>28702</v>
      </c>
      <c r="G15" s="76">
        <f t="shared" ref="G15:G24" si="1">E15+F15</f>
        <v>35875</v>
      </c>
      <c r="H15" s="76">
        <v>2510.5500000000002</v>
      </c>
      <c r="I15" s="77">
        <v>28418.52</v>
      </c>
      <c r="J15" s="78">
        <f t="shared" ref="J15:J23" si="2">I15+H15</f>
        <v>30929.07</v>
      </c>
      <c r="K15" s="70">
        <f t="shared" si="0"/>
        <v>0.86213435540069683</v>
      </c>
      <c r="L15" s="158">
        <v>15.52</v>
      </c>
      <c r="M15" s="158">
        <v>126.66</v>
      </c>
      <c r="N15" s="158">
        <v>379</v>
      </c>
      <c r="O15" s="158">
        <v>5600.22</v>
      </c>
      <c r="P15" s="70">
        <v>5.46</v>
      </c>
      <c r="Q15" s="92">
        <v>1454.14</v>
      </c>
      <c r="R15" s="70">
        <v>92.05</v>
      </c>
      <c r="S15" s="92">
        <v>2264.85</v>
      </c>
      <c r="T15" s="159">
        <v>158.55000000000001</v>
      </c>
      <c r="U15" s="77">
        <v>3265.61</v>
      </c>
      <c r="V15" s="160">
        <v>99.4</v>
      </c>
      <c r="W15" s="161">
        <v>6919.6</v>
      </c>
      <c r="X15" s="77">
        <v>22.4</v>
      </c>
      <c r="Y15" s="162">
        <v>7192.46</v>
      </c>
      <c r="Z15" s="163">
        <v>68.25</v>
      </c>
      <c r="AA15" s="378">
        <v>7892.2</v>
      </c>
      <c r="AB15" s="376">
        <v>0</v>
      </c>
      <c r="AC15" s="160">
        <v>1513.5</v>
      </c>
      <c r="AD15" s="377">
        <f t="shared" ref="AD15:AD24" si="3">L15+M15+N15+O15+P15+Q15+R15+S15+T15+U15+V15+W15+X15+Y15+Z15+AA15+AB15+AC15</f>
        <v>37069.870000000003</v>
      </c>
    </row>
    <row r="16" spans="2:30" ht="18.600000000000001" thickBot="1" x14ac:dyDescent="0.4">
      <c r="B16" s="200">
        <v>3</v>
      </c>
      <c r="C16" s="66" t="s">
        <v>9</v>
      </c>
      <c r="D16" s="67">
        <v>44265.35</v>
      </c>
      <c r="E16" s="79">
        <v>1927</v>
      </c>
      <c r="F16" s="80">
        <v>6721</v>
      </c>
      <c r="G16" s="69">
        <f t="shared" si="1"/>
        <v>8648</v>
      </c>
      <c r="H16" s="69">
        <v>578.1</v>
      </c>
      <c r="I16" s="70">
        <v>6666.9</v>
      </c>
      <c r="J16" s="71">
        <f t="shared" si="2"/>
        <v>7245</v>
      </c>
      <c r="K16" s="70">
        <f t="shared" si="0"/>
        <v>0.83776595744680848</v>
      </c>
      <c r="L16" s="158">
        <v>7.2</v>
      </c>
      <c r="M16" s="158">
        <v>30</v>
      </c>
      <c r="N16" s="158">
        <v>136.81</v>
      </c>
      <c r="O16" s="158">
        <v>350.28</v>
      </c>
      <c r="P16" s="70">
        <v>190</v>
      </c>
      <c r="Q16" s="92">
        <v>421.08</v>
      </c>
      <c r="R16" s="70">
        <v>229.22</v>
      </c>
      <c r="S16" s="92">
        <v>1298.9000000000001</v>
      </c>
      <c r="T16" s="92">
        <v>83</v>
      </c>
      <c r="U16" s="70">
        <v>2149.2800000000002</v>
      </c>
      <c r="V16" s="160">
        <v>109.5</v>
      </c>
      <c r="W16" s="161">
        <v>1600.28</v>
      </c>
      <c r="X16" s="70">
        <v>34.74</v>
      </c>
      <c r="Y16" s="71">
        <v>210</v>
      </c>
      <c r="Z16" s="155">
        <v>0</v>
      </c>
      <c r="AA16" s="164">
        <v>0</v>
      </c>
      <c r="AB16" s="376">
        <v>0</v>
      </c>
      <c r="AC16" s="160">
        <v>0</v>
      </c>
      <c r="AD16" s="377">
        <f t="shared" si="3"/>
        <v>6850.29</v>
      </c>
    </row>
    <row r="17" spans="2:32" ht="43.2" customHeight="1" thickBot="1" x14ac:dyDescent="0.35">
      <c r="B17" s="201"/>
      <c r="C17" s="81" t="s">
        <v>62</v>
      </c>
      <c r="D17" s="67">
        <v>6714</v>
      </c>
      <c r="E17" s="82">
        <v>6155</v>
      </c>
      <c r="F17" s="83">
        <v>0</v>
      </c>
      <c r="G17" s="84">
        <f t="shared" si="1"/>
        <v>6155</v>
      </c>
      <c r="H17" s="83">
        <v>3787.69</v>
      </c>
      <c r="I17" s="85">
        <v>0</v>
      </c>
      <c r="J17" s="86">
        <f t="shared" si="2"/>
        <v>3787.69</v>
      </c>
      <c r="K17" s="87">
        <f t="shared" si="0"/>
        <v>0.61538424045491469</v>
      </c>
      <c r="L17" s="155">
        <v>0</v>
      </c>
      <c r="M17" s="155">
        <v>0</v>
      </c>
      <c r="N17" s="155">
        <v>0</v>
      </c>
      <c r="O17" s="155">
        <v>0</v>
      </c>
      <c r="P17" s="155">
        <v>0</v>
      </c>
      <c r="Q17" s="164">
        <v>0</v>
      </c>
      <c r="R17" s="164">
        <v>0</v>
      </c>
      <c r="S17" s="164">
        <v>0</v>
      </c>
      <c r="T17" s="164">
        <v>0</v>
      </c>
      <c r="U17" s="155">
        <v>4493.1499999999996</v>
      </c>
      <c r="V17" s="165">
        <v>0</v>
      </c>
      <c r="W17" s="166">
        <v>0</v>
      </c>
      <c r="X17" s="87">
        <v>0</v>
      </c>
      <c r="Y17" s="166">
        <v>0</v>
      </c>
      <c r="Z17" s="155">
        <v>0</v>
      </c>
      <c r="AA17" s="164">
        <v>0</v>
      </c>
      <c r="AB17" s="379">
        <v>0</v>
      </c>
      <c r="AC17" s="165">
        <v>0</v>
      </c>
      <c r="AD17" s="380">
        <f t="shared" si="3"/>
        <v>4493.1499999999996</v>
      </c>
    </row>
    <row r="18" spans="2:32" ht="18.600000000000001" thickBot="1" x14ac:dyDescent="0.4">
      <c r="B18" s="72">
        <v>4</v>
      </c>
      <c r="C18" s="66" t="s">
        <v>10</v>
      </c>
      <c r="D18" s="67">
        <v>106540.9</v>
      </c>
      <c r="E18" s="88">
        <v>7644</v>
      </c>
      <c r="F18" s="89">
        <v>27877</v>
      </c>
      <c r="G18" s="69">
        <f t="shared" si="1"/>
        <v>35521</v>
      </c>
      <c r="H18" s="90">
        <v>2675.4</v>
      </c>
      <c r="I18" s="91">
        <v>20752.46</v>
      </c>
      <c r="J18" s="92">
        <f t="shared" si="2"/>
        <v>23427.86</v>
      </c>
      <c r="K18" s="70">
        <f t="shared" si="0"/>
        <v>0.65954956223079308</v>
      </c>
      <c r="L18" s="158">
        <v>22</v>
      </c>
      <c r="M18" s="158">
        <v>51</v>
      </c>
      <c r="N18" s="158">
        <v>156</v>
      </c>
      <c r="O18" s="158">
        <v>1500</v>
      </c>
      <c r="P18" s="70">
        <v>170.1</v>
      </c>
      <c r="Q18" s="92">
        <v>4570.8</v>
      </c>
      <c r="R18" s="70">
        <v>390</v>
      </c>
      <c r="S18" s="92">
        <v>6911.67</v>
      </c>
      <c r="T18" s="159"/>
      <c r="U18" s="77">
        <v>6201.58</v>
      </c>
      <c r="V18" s="160">
        <v>172.3</v>
      </c>
      <c r="W18" s="161">
        <v>3019.35</v>
      </c>
      <c r="X18" s="70">
        <v>87.08</v>
      </c>
      <c r="Y18" s="71">
        <v>742</v>
      </c>
      <c r="Z18" s="163">
        <v>32</v>
      </c>
      <c r="AA18" s="376">
        <v>170</v>
      </c>
      <c r="AB18" s="376">
        <v>0</v>
      </c>
      <c r="AC18" s="160">
        <v>0</v>
      </c>
      <c r="AD18" s="377">
        <f t="shared" si="3"/>
        <v>24195.88</v>
      </c>
    </row>
    <row r="19" spans="2:32" ht="18" customHeight="1" thickBot="1" x14ac:dyDescent="0.4">
      <c r="B19" s="93">
        <v>5</v>
      </c>
      <c r="C19" s="73" t="s">
        <v>11</v>
      </c>
      <c r="D19" s="94">
        <v>193414.16</v>
      </c>
      <c r="E19" s="95">
        <v>44978</v>
      </c>
      <c r="F19" s="96">
        <v>34143</v>
      </c>
      <c r="G19" s="76">
        <f t="shared" si="1"/>
        <v>79121</v>
      </c>
      <c r="H19" s="96">
        <v>17991.2</v>
      </c>
      <c r="I19" s="97">
        <v>40608.800000000003</v>
      </c>
      <c r="J19" s="78">
        <f t="shared" si="2"/>
        <v>58600</v>
      </c>
      <c r="K19" s="70">
        <f t="shared" si="0"/>
        <v>0.74063775735898185</v>
      </c>
      <c r="L19" s="158">
        <v>0</v>
      </c>
      <c r="M19" s="158">
        <v>0</v>
      </c>
      <c r="N19" s="158">
        <v>1600</v>
      </c>
      <c r="O19" s="158">
        <v>2124</v>
      </c>
      <c r="P19" s="70">
        <v>5862.73</v>
      </c>
      <c r="Q19" s="92">
        <v>3209.77</v>
      </c>
      <c r="R19" s="70">
        <v>6684.55</v>
      </c>
      <c r="S19" s="70">
        <v>6671.71</v>
      </c>
      <c r="T19" s="167">
        <v>6264.35</v>
      </c>
      <c r="U19" s="167">
        <v>5244.18</v>
      </c>
      <c r="V19" s="163">
        <v>6472.03</v>
      </c>
      <c r="W19" s="163">
        <v>6922.71</v>
      </c>
      <c r="X19" s="163">
        <v>1206.7</v>
      </c>
      <c r="Y19" s="163">
        <v>1693.56</v>
      </c>
      <c r="Z19" s="163">
        <v>383.81</v>
      </c>
      <c r="AA19" s="376">
        <v>10745.48</v>
      </c>
      <c r="AB19" s="376">
        <v>0</v>
      </c>
      <c r="AC19" s="160">
        <v>1006</v>
      </c>
      <c r="AD19" s="377">
        <f t="shared" si="3"/>
        <v>66091.579999999987</v>
      </c>
    </row>
    <row r="20" spans="2:32" ht="18.600000000000001" thickBot="1" x14ac:dyDescent="0.4">
      <c r="B20" s="72">
        <v>6</v>
      </c>
      <c r="C20" s="66" t="s">
        <v>12</v>
      </c>
      <c r="D20" s="94">
        <v>560941</v>
      </c>
      <c r="E20" s="98">
        <v>14673</v>
      </c>
      <c r="F20" s="99">
        <v>181560</v>
      </c>
      <c r="G20" s="69">
        <f t="shared" si="1"/>
        <v>196233</v>
      </c>
      <c r="H20" s="69">
        <v>14034</v>
      </c>
      <c r="I20" s="70">
        <v>118163.74</v>
      </c>
      <c r="J20" s="71">
        <f t="shared" si="2"/>
        <v>132197.74</v>
      </c>
      <c r="K20" s="70">
        <f t="shared" si="0"/>
        <v>0.67367741409446924</v>
      </c>
      <c r="L20" s="105">
        <v>0</v>
      </c>
      <c r="M20" s="168">
        <v>0</v>
      </c>
      <c r="N20" s="169">
        <v>100</v>
      </c>
      <c r="O20" s="170">
        <v>136.44</v>
      </c>
      <c r="P20" s="171">
        <v>4000</v>
      </c>
      <c r="Q20" s="161">
        <v>12000</v>
      </c>
      <c r="R20" s="70">
        <v>8600</v>
      </c>
      <c r="S20" s="71">
        <v>23557</v>
      </c>
      <c r="T20" s="159"/>
      <c r="U20" s="77">
        <v>30215.93</v>
      </c>
      <c r="V20" s="77"/>
      <c r="W20" s="162">
        <v>43503</v>
      </c>
      <c r="X20" s="70"/>
      <c r="Y20" s="71">
        <v>4273.6000000000004</v>
      </c>
      <c r="Z20" s="155">
        <v>0</v>
      </c>
      <c r="AA20" s="159">
        <v>460</v>
      </c>
      <c r="AB20" s="376">
        <v>0</v>
      </c>
      <c r="AC20" s="160">
        <v>333.3</v>
      </c>
      <c r="AD20" s="377">
        <f t="shared" si="3"/>
        <v>127179.27</v>
      </c>
      <c r="AF20" s="58"/>
    </row>
    <row r="21" spans="2:32" ht="18.600000000000001" thickBot="1" x14ac:dyDescent="0.4">
      <c r="B21" s="200">
        <v>7</v>
      </c>
      <c r="C21" s="100" t="s">
        <v>13</v>
      </c>
      <c r="D21" s="74">
        <v>170022</v>
      </c>
      <c r="E21" s="101">
        <v>37042</v>
      </c>
      <c r="F21" s="102">
        <v>20003</v>
      </c>
      <c r="G21" s="103">
        <f t="shared" si="1"/>
        <v>57045</v>
      </c>
      <c r="H21" s="103">
        <v>3650</v>
      </c>
      <c r="I21" s="104">
        <v>12873.4</v>
      </c>
      <c r="J21" s="105">
        <f>I21+H21</f>
        <v>16523.400000000001</v>
      </c>
      <c r="K21" s="70">
        <f t="shared" si="0"/>
        <v>0.28965553510386538</v>
      </c>
      <c r="L21" s="92">
        <v>175</v>
      </c>
      <c r="M21" s="70">
        <v>350</v>
      </c>
      <c r="N21" s="71">
        <v>954</v>
      </c>
      <c r="O21" s="70">
        <v>1900</v>
      </c>
      <c r="P21" s="70">
        <v>1150</v>
      </c>
      <c r="Q21" s="172">
        <v>2464</v>
      </c>
      <c r="R21" s="77">
        <v>628</v>
      </c>
      <c r="S21" s="162">
        <v>2986</v>
      </c>
      <c r="T21" s="92">
        <v>1000</v>
      </c>
      <c r="U21" s="70">
        <v>2614</v>
      </c>
      <c r="V21" s="70">
        <v>614</v>
      </c>
      <c r="W21" s="71">
        <v>3000</v>
      </c>
      <c r="X21" s="77"/>
      <c r="Y21" s="162">
        <v>3164</v>
      </c>
      <c r="Z21" s="155">
        <v>0</v>
      </c>
      <c r="AA21" s="164">
        <v>0</v>
      </c>
      <c r="AB21" s="376">
        <v>0</v>
      </c>
      <c r="AC21" s="160">
        <v>0</v>
      </c>
      <c r="AD21" s="377">
        <f t="shared" si="3"/>
        <v>20999</v>
      </c>
    </row>
    <row r="22" spans="2:32" ht="31.8" thickBot="1" x14ac:dyDescent="0.35">
      <c r="B22" s="201"/>
      <c r="C22" s="81" t="s">
        <v>63</v>
      </c>
      <c r="D22" s="67">
        <v>32450</v>
      </c>
      <c r="E22" s="84">
        <v>32450</v>
      </c>
      <c r="F22" s="58"/>
      <c r="G22" s="106">
        <f t="shared" si="1"/>
        <v>32450</v>
      </c>
      <c r="H22" s="84">
        <v>30000</v>
      </c>
      <c r="I22" s="87"/>
      <c r="J22" s="107">
        <f t="shared" si="2"/>
        <v>30000</v>
      </c>
      <c r="K22" s="87">
        <f t="shared" si="0"/>
        <v>0.92449922958397535</v>
      </c>
      <c r="L22" s="164">
        <v>0</v>
      </c>
      <c r="M22" s="155">
        <v>0</v>
      </c>
      <c r="N22" s="156">
        <v>0</v>
      </c>
      <c r="O22" s="155">
        <v>0</v>
      </c>
      <c r="P22" s="157">
        <v>0</v>
      </c>
      <c r="Q22" s="157">
        <v>0</v>
      </c>
      <c r="R22" s="157">
        <v>0</v>
      </c>
      <c r="S22" s="173">
        <v>0</v>
      </c>
      <c r="T22" s="174">
        <v>26000</v>
      </c>
      <c r="U22" s="173">
        <v>0</v>
      </c>
      <c r="V22" s="174">
        <v>6480</v>
      </c>
      <c r="W22" s="173">
        <v>0</v>
      </c>
      <c r="X22" s="157">
        <v>2830</v>
      </c>
      <c r="Y22" s="381">
        <v>0</v>
      </c>
      <c r="Z22" s="157">
        <v>0</v>
      </c>
      <c r="AA22" s="381">
        <v>0</v>
      </c>
      <c r="AB22" s="382">
        <v>0</v>
      </c>
      <c r="AC22" s="383">
        <v>0</v>
      </c>
      <c r="AD22" s="380">
        <f t="shared" si="3"/>
        <v>35310</v>
      </c>
    </row>
    <row r="23" spans="2:32" ht="18.600000000000001" thickBot="1" x14ac:dyDescent="0.4">
      <c r="B23" s="108">
        <v>8</v>
      </c>
      <c r="C23" s="100" t="s">
        <v>14</v>
      </c>
      <c r="D23" s="109">
        <v>248486</v>
      </c>
      <c r="E23" s="110">
        <v>44635.199999999997</v>
      </c>
      <c r="F23" s="69">
        <v>89126.8</v>
      </c>
      <c r="G23" s="69">
        <f t="shared" si="1"/>
        <v>133762</v>
      </c>
      <c r="H23" s="69">
        <v>21267.8</v>
      </c>
      <c r="I23" s="70">
        <v>65544.320000000007</v>
      </c>
      <c r="J23" s="71">
        <f t="shared" si="2"/>
        <v>86812.12000000001</v>
      </c>
      <c r="K23" s="70">
        <f t="shared" si="0"/>
        <v>0.64900435101149812</v>
      </c>
      <c r="L23" s="92">
        <v>0</v>
      </c>
      <c r="M23" s="70">
        <v>0</v>
      </c>
      <c r="N23" s="71">
        <v>711.97</v>
      </c>
      <c r="O23" s="70">
        <v>1022.13</v>
      </c>
      <c r="P23" s="70">
        <v>3000.1</v>
      </c>
      <c r="Q23" s="71">
        <v>8179</v>
      </c>
      <c r="R23" s="70">
        <v>6492.77</v>
      </c>
      <c r="S23" s="71">
        <v>13991.57</v>
      </c>
      <c r="T23" s="92">
        <v>1492</v>
      </c>
      <c r="U23" s="70">
        <v>18492.34</v>
      </c>
      <c r="V23" s="70"/>
      <c r="W23" s="71">
        <v>22468.09</v>
      </c>
      <c r="X23" s="70"/>
      <c r="Y23" s="71">
        <v>7342.47</v>
      </c>
      <c r="Z23" s="155">
        <v>0</v>
      </c>
      <c r="AA23" s="92">
        <v>6124.23</v>
      </c>
      <c r="AB23" s="382">
        <v>0</v>
      </c>
      <c r="AC23" s="70">
        <v>3817.15</v>
      </c>
      <c r="AD23" s="377">
        <f t="shared" si="3"/>
        <v>93133.819999999992</v>
      </c>
    </row>
    <row r="24" spans="2:32" ht="18.600000000000001" thickBot="1" x14ac:dyDescent="0.4">
      <c r="B24" s="194" t="s">
        <v>64</v>
      </c>
      <c r="C24" s="195"/>
      <c r="D24" s="111">
        <f t="shared" ref="D24:J24" si="4">SUM(D14:D23)</f>
        <v>1618058.74</v>
      </c>
      <c r="E24" s="112">
        <f t="shared" si="4"/>
        <v>240517.2</v>
      </c>
      <c r="F24" s="113">
        <f t="shared" si="4"/>
        <v>427833.8</v>
      </c>
      <c r="G24" s="114">
        <f t="shared" si="1"/>
        <v>668351</v>
      </c>
      <c r="H24" s="115">
        <f t="shared" si="4"/>
        <v>117238.74</v>
      </c>
      <c r="I24" s="116">
        <f t="shared" si="4"/>
        <v>336402.14</v>
      </c>
      <c r="J24" s="117">
        <f t="shared" si="4"/>
        <v>453640.88</v>
      </c>
      <c r="K24" s="116">
        <f t="shared" si="0"/>
        <v>0.67874646705099562</v>
      </c>
      <c r="L24" s="116">
        <f t="shared" ref="L24:AC24" si="5">SUM(L14:L23)</f>
        <v>244.72</v>
      </c>
      <c r="M24" s="116">
        <f t="shared" si="5"/>
        <v>632.66</v>
      </c>
      <c r="N24" s="117">
        <f t="shared" si="5"/>
        <v>4537.78</v>
      </c>
      <c r="O24" s="116">
        <f t="shared" si="5"/>
        <v>12833.07</v>
      </c>
      <c r="P24" s="116">
        <f t="shared" si="5"/>
        <v>21621.39</v>
      </c>
      <c r="Q24" s="117">
        <f t="shared" si="5"/>
        <v>45383.79</v>
      </c>
      <c r="R24" s="116">
        <f t="shared" si="5"/>
        <v>28330.59</v>
      </c>
      <c r="S24" s="384">
        <f t="shared" si="5"/>
        <v>68599.7</v>
      </c>
      <c r="T24" s="116">
        <f t="shared" si="5"/>
        <v>38163.9</v>
      </c>
      <c r="U24" s="116">
        <f t="shared" si="5"/>
        <v>86746.07</v>
      </c>
      <c r="V24" s="116">
        <f t="shared" si="5"/>
        <v>16292.23</v>
      </c>
      <c r="W24" s="385">
        <f t="shared" si="5"/>
        <v>89864.03</v>
      </c>
      <c r="X24" s="386">
        <f t="shared" si="5"/>
        <v>4180.92</v>
      </c>
      <c r="Y24" s="116">
        <f t="shared" si="5"/>
        <v>27735.09</v>
      </c>
      <c r="Z24" s="387">
        <f t="shared" si="5"/>
        <v>484.06</v>
      </c>
      <c r="AA24" s="386">
        <f t="shared" si="5"/>
        <v>25636.91</v>
      </c>
      <c r="AB24" s="116">
        <f t="shared" si="5"/>
        <v>0</v>
      </c>
      <c r="AC24" s="384">
        <f t="shared" si="5"/>
        <v>6669.9500000000007</v>
      </c>
      <c r="AD24" s="388">
        <f t="shared" si="3"/>
        <v>477956.86000000004</v>
      </c>
    </row>
    <row r="25" spans="2:32" ht="18" x14ac:dyDescent="0.35">
      <c r="B25" s="59"/>
      <c r="C25" s="59"/>
      <c r="D25" s="118"/>
      <c r="E25" s="119"/>
      <c r="F25" s="119"/>
      <c r="G25" s="120"/>
      <c r="H25" s="121"/>
      <c r="I25" s="122"/>
      <c r="J25" s="122"/>
      <c r="K25" s="122"/>
      <c r="L25" s="123"/>
      <c r="M25" s="123"/>
      <c r="N25" s="123"/>
      <c r="O25" s="123"/>
      <c r="P25" s="123"/>
      <c r="Q25" s="123"/>
      <c r="R25" s="123"/>
      <c r="S25" s="124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4"/>
    </row>
    <row r="26" spans="2:32" ht="18" x14ac:dyDescent="0.35">
      <c r="B26" s="59"/>
      <c r="C26" s="59"/>
      <c r="D26" s="118"/>
      <c r="E26" s="119"/>
      <c r="F26" s="119"/>
      <c r="G26" s="120"/>
      <c r="H26" s="121"/>
      <c r="I26" s="122"/>
      <c r="J26" s="122"/>
      <c r="K26" s="122"/>
      <c r="L26" s="123"/>
      <c r="M26" s="123"/>
      <c r="N26" s="123"/>
      <c r="O26" s="123"/>
      <c r="P26" s="123"/>
      <c r="Q26" s="123"/>
      <c r="R26" s="123"/>
      <c r="S26" s="124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4"/>
    </row>
    <row r="27" spans="2:32" x14ac:dyDescent="0.3">
      <c r="N27" s="232"/>
      <c r="O27" s="232"/>
      <c r="P27" s="232"/>
      <c r="Q27" s="232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</row>
    <row r="28" spans="2:32" ht="8.4" customHeight="1" thickBot="1" x14ac:dyDescent="0.35"/>
    <row r="29" spans="2:32" ht="31.8" customHeight="1" thickBot="1" x14ac:dyDescent="0.35">
      <c r="B29" s="234" t="s">
        <v>107</v>
      </c>
      <c r="C29" s="235"/>
      <c r="D29" s="235"/>
      <c r="E29" s="235"/>
      <c r="F29" s="235"/>
      <c r="G29" s="235"/>
      <c r="H29" s="235"/>
      <c r="I29" s="236"/>
      <c r="N29" s="237"/>
      <c r="O29" s="237"/>
      <c r="P29" s="237"/>
      <c r="Q29" s="237"/>
    </row>
    <row r="30" spans="2:32" ht="22.8" customHeight="1" thickBot="1" x14ac:dyDescent="0.35">
      <c r="B30" s="238"/>
      <c r="C30" s="239" t="s">
        <v>1</v>
      </c>
      <c r="D30" s="240" t="s">
        <v>108</v>
      </c>
      <c r="E30" s="240" t="s">
        <v>109</v>
      </c>
      <c r="F30" s="241" t="s">
        <v>110</v>
      </c>
      <c r="G30" s="242" t="s">
        <v>4</v>
      </c>
      <c r="H30" s="243" t="s">
        <v>5</v>
      </c>
      <c r="I30" s="244" t="s">
        <v>6</v>
      </c>
      <c r="N30" s="245"/>
      <c r="O30" s="245"/>
      <c r="P30" s="245"/>
      <c r="Q30" s="246"/>
    </row>
    <row r="31" spans="2:32" ht="15" thickBot="1" x14ac:dyDescent="0.35">
      <c r="B31" s="247">
        <v>1</v>
      </c>
      <c r="C31" s="248" t="s">
        <v>111</v>
      </c>
      <c r="D31" s="348">
        <v>0</v>
      </c>
      <c r="E31" s="348">
        <v>0</v>
      </c>
      <c r="F31" s="348">
        <v>0</v>
      </c>
      <c r="G31" s="349"/>
      <c r="H31" s="350"/>
      <c r="I31" s="351"/>
    </row>
    <row r="32" spans="2:32" ht="15" thickBot="1" x14ac:dyDescent="0.35">
      <c r="B32" s="249">
        <v>2</v>
      </c>
      <c r="C32" s="248" t="s">
        <v>8</v>
      </c>
      <c r="D32" s="348">
        <v>0</v>
      </c>
      <c r="E32" s="348">
        <v>0</v>
      </c>
      <c r="F32" s="348">
        <v>0</v>
      </c>
      <c r="G32" s="352"/>
      <c r="H32" s="353"/>
      <c r="I32" s="351"/>
    </row>
    <row r="33" spans="2:12" ht="15" thickBot="1" x14ac:dyDescent="0.35">
      <c r="B33" s="249">
        <v>3</v>
      </c>
      <c r="C33" s="248" t="s">
        <v>9</v>
      </c>
      <c r="D33" s="348">
        <v>0</v>
      </c>
      <c r="E33" s="348">
        <v>0</v>
      </c>
      <c r="F33" s="348">
        <v>0</v>
      </c>
      <c r="G33" s="352"/>
      <c r="H33" s="353"/>
      <c r="I33" s="351"/>
    </row>
    <row r="34" spans="2:12" ht="15" thickBot="1" x14ac:dyDescent="0.35">
      <c r="B34" s="249">
        <v>4</v>
      </c>
      <c r="C34" s="250" t="s">
        <v>10</v>
      </c>
      <c r="D34" s="354">
        <v>14</v>
      </c>
      <c r="E34" s="348">
        <v>0</v>
      </c>
      <c r="F34" s="355">
        <v>1</v>
      </c>
      <c r="G34" s="356">
        <v>14</v>
      </c>
      <c r="H34" s="353">
        <v>1</v>
      </c>
      <c r="I34" s="351">
        <v>15</v>
      </c>
    </row>
    <row r="35" spans="2:12" ht="15" thickBot="1" x14ac:dyDescent="0.35">
      <c r="B35" s="251">
        <v>5</v>
      </c>
      <c r="C35" s="248" t="s">
        <v>11</v>
      </c>
      <c r="D35" s="357">
        <v>1</v>
      </c>
      <c r="E35" s="348">
        <v>0</v>
      </c>
      <c r="F35" s="355">
        <v>1</v>
      </c>
      <c r="G35" s="358">
        <v>2</v>
      </c>
      <c r="H35" s="353"/>
      <c r="I35" s="351">
        <v>2</v>
      </c>
    </row>
    <row r="36" spans="2:12" ht="15" thickBot="1" x14ac:dyDescent="0.35">
      <c r="B36" s="252">
        <v>6</v>
      </c>
      <c r="C36" s="253" t="s">
        <v>12</v>
      </c>
      <c r="D36" s="359">
        <v>19</v>
      </c>
      <c r="E36" s="348">
        <v>0</v>
      </c>
      <c r="F36" s="348">
        <v>0</v>
      </c>
      <c r="G36" s="360">
        <v>17</v>
      </c>
      <c r="H36" s="361">
        <v>2</v>
      </c>
      <c r="I36" s="351">
        <v>19</v>
      </c>
    </row>
    <row r="37" spans="2:12" ht="15" thickBot="1" x14ac:dyDescent="0.35">
      <c r="B37" s="252">
        <v>7</v>
      </c>
      <c r="C37" s="253" t="s">
        <v>13</v>
      </c>
      <c r="D37" s="348">
        <v>0</v>
      </c>
      <c r="E37" s="348">
        <v>0</v>
      </c>
      <c r="F37" s="348">
        <v>0</v>
      </c>
      <c r="G37" s="362"/>
      <c r="H37" s="362"/>
      <c r="I37" s="351"/>
    </row>
    <row r="38" spans="2:12" ht="15" thickBot="1" x14ac:dyDescent="0.35">
      <c r="B38" s="254">
        <v>8</v>
      </c>
      <c r="C38" s="255" t="s">
        <v>14</v>
      </c>
      <c r="D38" s="348">
        <v>0</v>
      </c>
      <c r="E38" s="348">
        <v>0</v>
      </c>
      <c r="F38" s="348">
        <v>0</v>
      </c>
      <c r="G38" s="363"/>
      <c r="H38" s="364"/>
      <c r="I38" s="365"/>
    </row>
    <row r="39" spans="2:12" ht="18" thickBot="1" x14ac:dyDescent="0.35">
      <c r="B39" s="256" t="s">
        <v>6</v>
      </c>
      <c r="C39" s="257"/>
      <c r="D39" s="366">
        <f>SUM(D31:D38)</f>
        <v>34</v>
      </c>
      <c r="E39" s="367">
        <f>SUM(E31:E38)</f>
        <v>0</v>
      </c>
      <c r="F39" s="368">
        <f>SUM(F31:F38)</f>
        <v>2</v>
      </c>
      <c r="G39" s="366">
        <f>SUM(G31:G38)</f>
        <v>33</v>
      </c>
      <c r="H39" s="369">
        <f>SUM(H31:H38)</f>
        <v>3</v>
      </c>
      <c r="I39" s="370">
        <f t="shared" ref="I39" si="6">G39+H39</f>
        <v>36</v>
      </c>
    </row>
    <row r="40" spans="2:12" x14ac:dyDescent="0.3">
      <c r="B40" s="258"/>
      <c r="C40" s="258"/>
      <c r="D40" s="258"/>
    </row>
    <row r="41" spans="2:12" x14ac:dyDescent="0.3">
      <c r="B41" s="1"/>
      <c r="C41" s="259"/>
      <c r="D41" s="260"/>
      <c r="E41" s="260"/>
      <c r="F41" s="260"/>
      <c r="G41" s="260"/>
    </row>
    <row r="42" spans="2:12" ht="15.6" x14ac:dyDescent="0.3">
      <c r="B42" s="56"/>
      <c r="C42" s="261"/>
      <c r="G42" s="262"/>
      <c r="I42" s="263"/>
      <c r="J42" s="56"/>
      <c r="K42" s="56"/>
      <c r="L42" s="60"/>
    </row>
    <row r="43" spans="2:12" ht="15.6" x14ac:dyDescent="0.3">
      <c r="B43" s="56"/>
      <c r="C43" s="261"/>
      <c r="G43" s="262"/>
      <c r="I43" s="263"/>
      <c r="J43" s="56"/>
      <c r="K43" s="56"/>
      <c r="L43" s="60"/>
    </row>
    <row r="44" spans="2:12" ht="15.6" x14ac:dyDescent="0.3">
      <c r="B44" s="56"/>
      <c r="C44" s="261"/>
      <c r="G44" s="262"/>
      <c r="I44" s="263"/>
      <c r="J44" s="56"/>
      <c r="K44" s="56"/>
      <c r="L44" s="60"/>
    </row>
    <row r="45" spans="2:12" ht="15.6" x14ac:dyDescent="0.3">
      <c r="B45" s="56"/>
      <c r="C45" s="261"/>
      <c r="G45" s="262"/>
      <c r="I45" s="263"/>
      <c r="J45" s="56"/>
      <c r="K45" s="56"/>
      <c r="L45" s="60"/>
    </row>
    <row r="46" spans="2:12" ht="15.6" x14ac:dyDescent="0.3">
      <c r="B46" s="56"/>
      <c r="C46" s="261"/>
      <c r="G46" s="262"/>
      <c r="I46" s="263"/>
      <c r="J46" s="56"/>
      <c r="K46" s="56"/>
      <c r="L46" s="60"/>
    </row>
    <row r="47" spans="2:12" ht="15.6" x14ac:dyDescent="0.3">
      <c r="B47" s="56"/>
      <c r="C47" s="261"/>
      <c r="G47" s="262"/>
      <c r="I47" s="263"/>
      <c r="J47" s="56"/>
      <c r="K47" s="56"/>
      <c r="L47" s="60"/>
    </row>
    <row r="48" spans="2:12" ht="15.6" x14ac:dyDescent="0.3">
      <c r="B48" s="56"/>
      <c r="C48" s="261"/>
      <c r="G48" s="262"/>
      <c r="I48" s="263"/>
      <c r="J48" s="56"/>
      <c r="K48" s="56"/>
      <c r="L48" s="60"/>
    </row>
    <row r="49" spans="2:11" ht="15.6" x14ac:dyDescent="0.3">
      <c r="B49" s="56"/>
      <c r="C49" s="264"/>
      <c r="I49" s="60"/>
      <c r="K49" s="56"/>
    </row>
  </sheetData>
  <mergeCells count="32">
    <mergeCell ref="B21:B22"/>
    <mergeCell ref="B24:C24"/>
    <mergeCell ref="B29:I29"/>
    <mergeCell ref="B39:C39"/>
    <mergeCell ref="V12:W12"/>
    <mergeCell ref="X12:Y12"/>
    <mergeCell ref="Z12:AA12"/>
    <mergeCell ref="AB12:AC12"/>
    <mergeCell ref="AD12:AD13"/>
    <mergeCell ref="B16:B17"/>
    <mergeCell ref="K12:K13"/>
    <mergeCell ref="L12:M12"/>
    <mergeCell ref="N12:O12"/>
    <mergeCell ref="P12:Q12"/>
    <mergeCell ref="R12:S12"/>
    <mergeCell ref="T12:U12"/>
    <mergeCell ref="E12:E13"/>
    <mergeCell ref="F12:F13"/>
    <mergeCell ref="G12:G13"/>
    <mergeCell ref="H12:H13"/>
    <mergeCell ref="I12:I13"/>
    <mergeCell ref="J12:J13"/>
    <mergeCell ref="B6:AD6"/>
    <mergeCell ref="B7:AD7"/>
    <mergeCell ref="B8:AD8"/>
    <mergeCell ref="B10:AD10"/>
    <mergeCell ref="B11:B13"/>
    <mergeCell ref="C11:C13"/>
    <mergeCell ref="D11:D13"/>
    <mergeCell ref="E11:G11"/>
    <mergeCell ref="H11:J11"/>
    <mergeCell ref="L11:AD11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07548-846C-443D-910E-591E9914142C}">
  <dimension ref="A5:L18"/>
  <sheetViews>
    <sheetView workbookViewId="0">
      <selection activeCell="A6" sqref="A6"/>
    </sheetView>
  </sheetViews>
  <sheetFormatPr baseColWidth="10" defaultRowHeight="14.4" x14ac:dyDescent="0.3"/>
  <cols>
    <col min="1" max="1" width="3.6640625" customWidth="1"/>
    <col min="2" max="2" width="17.33203125" customWidth="1"/>
    <col min="3" max="3" width="11.109375" customWidth="1"/>
    <col min="4" max="4" width="15" customWidth="1"/>
    <col min="5" max="5" width="12.44140625" customWidth="1"/>
    <col min="6" max="6" width="14.109375" customWidth="1"/>
    <col min="7" max="7" width="10.6640625" customWidth="1"/>
    <col min="9" max="9" width="13.21875" customWidth="1"/>
  </cols>
  <sheetData>
    <row r="5" spans="1:12" x14ac:dyDescent="0.3">
      <c r="A5" s="226" t="s">
        <v>112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</row>
    <row r="6" spans="1:12" ht="31.2" x14ac:dyDescent="0.3">
      <c r="A6" s="16"/>
      <c r="B6" s="129" t="s">
        <v>1</v>
      </c>
      <c r="C6" s="130" t="s">
        <v>65</v>
      </c>
      <c r="D6" s="130" t="s">
        <v>66</v>
      </c>
      <c r="E6" s="130" t="s">
        <v>67</v>
      </c>
      <c r="F6" s="130" t="s">
        <v>68</v>
      </c>
      <c r="G6" s="130" t="s">
        <v>69</v>
      </c>
      <c r="H6" s="130" t="s">
        <v>70</v>
      </c>
      <c r="I6" s="130" t="s">
        <v>71</v>
      </c>
      <c r="J6" s="131" t="s">
        <v>4</v>
      </c>
      <c r="K6" s="132" t="s">
        <v>5</v>
      </c>
      <c r="L6" s="133" t="s">
        <v>72</v>
      </c>
    </row>
    <row r="7" spans="1:12" ht="15.6" x14ac:dyDescent="0.3">
      <c r="A7" s="134">
        <v>1</v>
      </c>
      <c r="B7" s="135" t="s">
        <v>26</v>
      </c>
      <c r="C7" s="136">
        <v>129</v>
      </c>
      <c r="D7" s="136">
        <v>37</v>
      </c>
      <c r="E7" s="136">
        <v>2</v>
      </c>
      <c r="F7" s="136">
        <v>0</v>
      </c>
      <c r="G7" s="137">
        <v>0</v>
      </c>
      <c r="H7" s="137">
        <v>0</v>
      </c>
      <c r="I7" s="136">
        <v>0</v>
      </c>
      <c r="J7" s="138">
        <v>145</v>
      </c>
      <c r="K7" s="138">
        <v>27</v>
      </c>
      <c r="L7" s="138">
        <v>172</v>
      </c>
    </row>
    <row r="8" spans="1:12" ht="15.6" x14ac:dyDescent="0.3">
      <c r="A8" s="134">
        <v>2</v>
      </c>
      <c r="B8" s="139" t="s">
        <v>8</v>
      </c>
      <c r="C8" s="136">
        <v>215</v>
      </c>
      <c r="D8" s="136">
        <v>105</v>
      </c>
      <c r="E8" s="136">
        <v>18</v>
      </c>
      <c r="F8" s="136">
        <v>9</v>
      </c>
      <c r="G8" s="137">
        <v>0</v>
      </c>
      <c r="H8" s="137">
        <v>0</v>
      </c>
      <c r="I8" s="136">
        <v>12</v>
      </c>
      <c r="J8" s="138">
        <v>545</v>
      </c>
      <c r="K8" s="138">
        <v>60</v>
      </c>
      <c r="L8" s="138">
        <v>605</v>
      </c>
    </row>
    <row r="9" spans="1:12" ht="15.6" x14ac:dyDescent="0.3">
      <c r="A9" s="134">
        <v>3</v>
      </c>
      <c r="B9" s="135" t="s">
        <v>9</v>
      </c>
      <c r="C9" s="136">
        <v>112</v>
      </c>
      <c r="D9" s="136">
        <v>25</v>
      </c>
      <c r="E9" s="136">
        <v>1</v>
      </c>
      <c r="F9" s="136">
        <v>0</v>
      </c>
      <c r="G9" s="137">
        <v>0</v>
      </c>
      <c r="H9" s="137">
        <v>0</v>
      </c>
      <c r="I9" s="136">
        <v>3</v>
      </c>
      <c r="J9" s="138">
        <v>143</v>
      </c>
      <c r="K9" s="138">
        <v>11</v>
      </c>
      <c r="L9" s="138">
        <v>154</v>
      </c>
    </row>
    <row r="10" spans="1:12" ht="15.6" x14ac:dyDescent="0.3">
      <c r="A10" s="134">
        <v>4</v>
      </c>
      <c r="B10" s="135" t="s">
        <v>10</v>
      </c>
      <c r="C10" s="136">
        <v>391</v>
      </c>
      <c r="D10" s="136">
        <v>26</v>
      </c>
      <c r="E10" s="136">
        <v>4</v>
      </c>
      <c r="F10" s="136">
        <v>0</v>
      </c>
      <c r="G10" s="137">
        <v>0</v>
      </c>
      <c r="H10" s="137">
        <v>0</v>
      </c>
      <c r="I10" s="136">
        <v>7</v>
      </c>
      <c r="J10" s="138">
        <v>435</v>
      </c>
      <c r="K10" s="138">
        <v>87</v>
      </c>
      <c r="L10" s="138">
        <v>522</v>
      </c>
    </row>
    <row r="11" spans="1:12" ht="15.6" x14ac:dyDescent="0.3">
      <c r="A11" s="134">
        <v>5</v>
      </c>
      <c r="B11" s="135" t="s">
        <v>11</v>
      </c>
      <c r="C11" s="136">
        <v>163</v>
      </c>
      <c r="D11" s="136">
        <v>15</v>
      </c>
      <c r="E11" s="136">
        <v>10</v>
      </c>
      <c r="F11" s="136">
        <v>6</v>
      </c>
      <c r="G11" s="137">
        <v>0</v>
      </c>
      <c r="H11" s="137">
        <v>0</v>
      </c>
      <c r="I11" s="136">
        <v>0</v>
      </c>
      <c r="J11" s="138">
        <v>180</v>
      </c>
      <c r="K11" s="138">
        <v>17</v>
      </c>
      <c r="L11" s="138">
        <v>197</v>
      </c>
    </row>
    <row r="12" spans="1:12" ht="15.6" x14ac:dyDescent="0.3">
      <c r="A12" s="134">
        <v>6</v>
      </c>
      <c r="B12" s="135" t="s">
        <v>12</v>
      </c>
      <c r="C12" s="136">
        <v>219</v>
      </c>
      <c r="D12" s="136">
        <v>92</v>
      </c>
      <c r="E12" s="136">
        <v>121</v>
      </c>
      <c r="F12" s="136">
        <v>76</v>
      </c>
      <c r="G12" s="137">
        <v>0</v>
      </c>
      <c r="H12" s="137">
        <v>0</v>
      </c>
      <c r="I12" s="136">
        <v>1</v>
      </c>
      <c r="J12" s="138">
        <v>369</v>
      </c>
      <c r="K12" s="138">
        <v>99</v>
      </c>
      <c r="L12" s="138">
        <v>468</v>
      </c>
    </row>
    <row r="13" spans="1:12" ht="15.6" x14ac:dyDescent="0.3">
      <c r="A13" s="134">
        <v>7</v>
      </c>
      <c r="B13" s="135" t="s">
        <v>13</v>
      </c>
      <c r="C13" s="136">
        <v>122</v>
      </c>
      <c r="D13" s="136">
        <v>17</v>
      </c>
      <c r="E13" s="136">
        <v>9</v>
      </c>
      <c r="F13" s="136">
        <v>3</v>
      </c>
      <c r="G13" s="137">
        <v>0</v>
      </c>
      <c r="H13" s="137">
        <v>0</v>
      </c>
      <c r="I13" s="136">
        <v>5</v>
      </c>
      <c r="J13" s="138">
        <v>292</v>
      </c>
      <c r="K13" s="138">
        <v>45</v>
      </c>
      <c r="L13" s="138">
        <v>337</v>
      </c>
    </row>
    <row r="14" spans="1:12" ht="15.6" x14ac:dyDescent="0.3">
      <c r="A14" s="134">
        <v>8</v>
      </c>
      <c r="B14" s="135" t="s">
        <v>14</v>
      </c>
      <c r="C14" s="136">
        <v>227</v>
      </c>
      <c r="D14" s="136">
        <v>66</v>
      </c>
      <c r="E14" s="136">
        <v>13</v>
      </c>
      <c r="F14" s="136">
        <v>8</v>
      </c>
      <c r="G14" s="137">
        <v>0</v>
      </c>
      <c r="H14" s="137">
        <v>0</v>
      </c>
      <c r="I14" s="136">
        <v>4</v>
      </c>
      <c r="J14" s="138">
        <v>330</v>
      </c>
      <c r="K14" s="138">
        <v>82</v>
      </c>
      <c r="L14" s="138">
        <v>412</v>
      </c>
    </row>
    <row r="15" spans="1:12" ht="15.6" x14ac:dyDescent="0.3">
      <c r="A15" s="134"/>
      <c r="B15" s="140" t="s">
        <v>6</v>
      </c>
      <c r="C15" s="141">
        <f>SUM(C7:C14)</f>
        <v>1578</v>
      </c>
      <c r="D15" s="141">
        <f t="shared" ref="D15:L15" si="0">SUM(D7:D14)</f>
        <v>383</v>
      </c>
      <c r="E15" s="141">
        <f t="shared" si="0"/>
        <v>178</v>
      </c>
      <c r="F15" s="141">
        <f t="shared" si="0"/>
        <v>102</v>
      </c>
      <c r="G15" s="141">
        <f t="shared" si="0"/>
        <v>0</v>
      </c>
      <c r="H15" s="141">
        <f t="shared" si="0"/>
        <v>0</v>
      </c>
      <c r="I15" s="141">
        <f t="shared" si="0"/>
        <v>32</v>
      </c>
      <c r="J15" s="142">
        <f t="shared" si="0"/>
        <v>2439</v>
      </c>
      <c r="K15" s="142">
        <f t="shared" si="0"/>
        <v>428</v>
      </c>
      <c r="L15" s="142">
        <f t="shared" si="0"/>
        <v>2867</v>
      </c>
    </row>
    <row r="18" spans="10:12" x14ac:dyDescent="0.3">
      <c r="J18" s="36"/>
      <c r="K18" s="36"/>
      <c r="L18" s="36"/>
    </row>
  </sheetData>
  <mergeCells count="1">
    <mergeCell ref="A5:L5"/>
  </mergeCells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D92C-E795-4101-B6F6-609C74A15445}">
  <dimension ref="A3:M12"/>
  <sheetViews>
    <sheetView workbookViewId="0">
      <selection activeCell="A3" sqref="A3:XFD3"/>
    </sheetView>
  </sheetViews>
  <sheetFormatPr baseColWidth="10" defaultColWidth="11.5546875" defaultRowHeight="15" x14ac:dyDescent="0.25"/>
  <cols>
    <col min="1" max="1" width="16.6640625" style="15" customWidth="1"/>
    <col min="2" max="9" width="11.5546875" style="15"/>
    <col min="10" max="10" width="12.5546875" style="15" customWidth="1"/>
    <col min="11" max="16384" width="11.5546875" style="15"/>
  </cols>
  <sheetData>
    <row r="3" spans="1:13" s="263" customFormat="1" ht="15.6" x14ac:dyDescent="0.3">
      <c r="A3" s="371" t="s">
        <v>1</v>
      </c>
      <c r="B3" s="60" t="s">
        <v>73</v>
      </c>
      <c r="C3" s="372" t="s">
        <v>4</v>
      </c>
      <c r="D3" s="373" t="s">
        <v>5</v>
      </c>
      <c r="E3" s="374" t="s">
        <v>72</v>
      </c>
      <c r="F3" s="60" t="s">
        <v>74</v>
      </c>
      <c r="G3" s="372" t="s">
        <v>4</v>
      </c>
      <c r="H3" s="373" t="s">
        <v>5</v>
      </c>
      <c r="I3" s="374" t="s">
        <v>72</v>
      </c>
      <c r="J3" s="60" t="s">
        <v>75</v>
      </c>
      <c r="K3" s="372" t="s">
        <v>4</v>
      </c>
      <c r="L3" s="373" t="s">
        <v>5</v>
      </c>
      <c r="M3" s="375" t="s">
        <v>72</v>
      </c>
    </row>
    <row r="4" spans="1:13" s="126" customFormat="1" ht="15.6" x14ac:dyDescent="0.3">
      <c r="A4" s="138" t="s">
        <v>26</v>
      </c>
      <c r="B4" s="266">
        <v>0</v>
      </c>
      <c r="C4" s="266">
        <v>0</v>
      </c>
      <c r="D4" s="267">
        <v>0</v>
      </c>
      <c r="E4" s="179">
        <v>0</v>
      </c>
      <c r="F4" s="268">
        <v>7</v>
      </c>
      <c r="G4" s="269">
        <v>58</v>
      </c>
      <c r="H4" s="270">
        <v>17</v>
      </c>
      <c r="I4" s="269">
        <v>75</v>
      </c>
      <c r="J4" s="271">
        <v>4</v>
      </c>
      <c r="K4" s="271">
        <v>59</v>
      </c>
      <c r="L4" s="271">
        <v>17</v>
      </c>
      <c r="M4" s="272">
        <v>76</v>
      </c>
    </row>
    <row r="5" spans="1:13" s="126" customFormat="1" ht="15.6" x14ac:dyDescent="0.3">
      <c r="A5" s="138" t="s">
        <v>8</v>
      </c>
      <c r="B5" s="273">
        <v>0</v>
      </c>
      <c r="C5" s="273">
        <v>0</v>
      </c>
      <c r="D5" s="274">
        <v>0</v>
      </c>
      <c r="E5" s="180">
        <v>0</v>
      </c>
      <c r="F5" s="275">
        <v>8</v>
      </c>
      <c r="G5" s="275">
        <v>60</v>
      </c>
      <c r="H5" s="275">
        <v>5</v>
      </c>
      <c r="I5" s="275">
        <v>65</v>
      </c>
      <c r="J5" s="276">
        <v>7</v>
      </c>
      <c r="K5" s="276">
        <v>36</v>
      </c>
      <c r="L5" s="277">
        <v>8</v>
      </c>
      <c r="M5" s="278">
        <v>44</v>
      </c>
    </row>
    <row r="6" spans="1:13" s="126" customFormat="1" ht="15.6" x14ac:dyDescent="0.3">
      <c r="A6" s="138" t="s">
        <v>9</v>
      </c>
      <c r="B6" s="273">
        <v>0</v>
      </c>
      <c r="C6" s="273">
        <v>0</v>
      </c>
      <c r="D6" s="274">
        <v>0</v>
      </c>
      <c r="E6" s="179">
        <v>0</v>
      </c>
      <c r="F6" s="279"/>
      <c r="G6" s="280"/>
      <c r="H6" s="280"/>
      <c r="I6" s="280"/>
      <c r="J6" s="281"/>
      <c r="K6" s="281"/>
      <c r="L6" s="271"/>
      <c r="M6" s="282"/>
    </row>
    <row r="7" spans="1:13" s="126" customFormat="1" ht="15.6" x14ac:dyDescent="0.3">
      <c r="A7" s="138" t="s">
        <v>10</v>
      </c>
      <c r="B7" s="266">
        <v>0</v>
      </c>
      <c r="C7" s="266">
        <v>0</v>
      </c>
      <c r="D7" s="274">
        <v>0</v>
      </c>
      <c r="E7" s="179">
        <v>0</v>
      </c>
      <c r="F7" s="283">
        <v>1</v>
      </c>
      <c r="G7" s="270">
        <v>10</v>
      </c>
      <c r="H7" s="270">
        <v>1</v>
      </c>
      <c r="I7" s="270">
        <v>11</v>
      </c>
      <c r="J7" s="271">
        <v>2</v>
      </c>
      <c r="K7" s="271">
        <v>27</v>
      </c>
      <c r="L7" s="276">
        <v>6</v>
      </c>
      <c r="M7" s="282">
        <v>33</v>
      </c>
    </row>
    <row r="8" spans="1:13" s="126" customFormat="1" ht="15.6" x14ac:dyDescent="0.3">
      <c r="A8" s="138" t="s">
        <v>11</v>
      </c>
      <c r="B8" s="273"/>
      <c r="C8" s="273"/>
      <c r="D8" s="284"/>
      <c r="E8" s="179"/>
      <c r="F8" s="283"/>
      <c r="G8" s="270"/>
      <c r="H8" s="270"/>
      <c r="I8" s="270"/>
      <c r="J8" s="271"/>
      <c r="K8" s="271"/>
      <c r="L8" s="276"/>
      <c r="M8" s="282"/>
    </row>
    <row r="9" spans="1:13" s="126" customFormat="1" ht="15.6" x14ac:dyDescent="0.3">
      <c r="A9" s="138" t="s">
        <v>12</v>
      </c>
      <c r="B9" s="273"/>
      <c r="C9" s="273"/>
      <c r="D9" s="284"/>
      <c r="E9" s="179"/>
      <c r="F9" s="283">
        <v>5</v>
      </c>
      <c r="G9" s="270">
        <v>75</v>
      </c>
      <c r="H9" s="270">
        <v>8</v>
      </c>
      <c r="I9" s="270">
        <v>83</v>
      </c>
      <c r="J9" s="271"/>
      <c r="K9" s="271"/>
      <c r="L9" s="276"/>
      <c r="M9" s="282"/>
    </row>
    <row r="10" spans="1:13" s="126" customFormat="1" ht="15.6" x14ac:dyDescent="0.3">
      <c r="A10" s="138" t="s">
        <v>13</v>
      </c>
      <c r="B10" s="273"/>
      <c r="C10" s="273"/>
      <c r="D10" s="284"/>
      <c r="E10" s="179"/>
      <c r="F10" s="283"/>
      <c r="G10" s="270"/>
      <c r="H10" s="270"/>
      <c r="I10" s="270"/>
      <c r="J10" s="271"/>
      <c r="K10" s="271"/>
      <c r="L10" s="271"/>
      <c r="M10" s="272"/>
    </row>
    <row r="11" spans="1:13" s="126" customFormat="1" ht="15.6" x14ac:dyDescent="0.3">
      <c r="A11" s="138" t="s">
        <v>14</v>
      </c>
      <c r="B11" s="273">
        <v>0</v>
      </c>
      <c r="C11" s="273">
        <v>0</v>
      </c>
      <c r="D11" s="274">
        <v>0</v>
      </c>
      <c r="E11" s="180">
        <v>0</v>
      </c>
      <c r="F11" s="283">
        <v>1</v>
      </c>
      <c r="G11" s="270">
        <v>12</v>
      </c>
      <c r="H11" s="270">
        <v>1</v>
      </c>
      <c r="I11" s="270">
        <v>13</v>
      </c>
      <c r="J11" s="271"/>
      <c r="K11" s="271"/>
      <c r="L11" s="271"/>
      <c r="M11" s="272"/>
    </row>
    <row r="12" spans="1:13" s="128" customFormat="1" ht="17.399999999999999" x14ac:dyDescent="0.3">
      <c r="A12" s="138" t="s">
        <v>6</v>
      </c>
      <c r="B12" s="285">
        <v>0</v>
      </c>
      <c r="C12" s="285">
        <v>0</v>
      </c>
      <c r="D12" s="286">
        <v>0</v>
      </c>
      <c r="E12" s="181">
        <v>0</v>
      </c>
      <c r="F12" s="287">
        <f>SUM(F4:F11)</f>
        <v>22</v>
      </c>
      <c r="G12" s="288">
        <f>SUM(G4:G11)</f>
        <v>215</v>
      </c>
      <c r="H12" s="288">
        <f>SUM(H4:H11)</f>
        <v>32</v>
      </c>
      <c r="I12" s="289">
        <f>SUM(I4:I11)</f>
        <v>247</v>
      </c>
      <c r="J12" s="290">
        <v>13</v>
      </c>
      <c r="K12" s="290">
        <v>122</v>
      </c>
      <c r="L12" s="291">
        <v>31</v>
      </c>
      <c r="M12" s="292">
        <v>153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BE8E9-2647-4C96-B0FD-BBBB5E8A82A3}">
  <dimension ref="C1:J24"/>
  <sheetViews>
    <sheetView zoomScale="70" zoomScaleNormal="70" workbookViewId="0"/>
  </sheetViews>
  <sheetFormatPr baseColWidth="10" defaultColWidth="11.5546875" defaultRowHeight="18" x14ac:dyDescent="0.35"/>
  <cols>
    <col min="1" max="1" width="11.5546875" style="296"/>
    <col min="2" max="2" width="7.88671875" style="296" customWidth="1"/>
    <col min="3" max="3" width="23.109375" style="296" customWidth="1"/>
    <col min="4" max="4" width="36.44140625" style="296" customWidth="1"/>
    <col min="5" max="5" width="53.88671875" style="296" customWidth="1"/>
    <col min="6" max="6" width="33.88671875" style="296" customWidth="1"/>
    <col min="7" max="8" width="8.6640625" style="296" customWidth="1"/>
    <col min="9" max="9" width="9.109375" style="296" customWidth="1"/>
    <col min="10" max="10" width="32.6640625" style="341" customWidth="1"/>
    <col min="11" max="16384" width="11.5546875" style="296"/>
  </cols>
  <sheetData>
    <row r="1" spans="3:10" ht="18.600000000000001" thickTop="1" x14ac:dyDescent="0.35">
      <c r="C1" s="293"/>
      <c r="D1" s="294"/>
      <c r="E1" s="294"/>
      <c r="F1" s="294"/>
      <c r="G1" s="294"/>
      <c r="H1" s="294"/>
      <c r="I1" s="294"/>
      <c r="J1" s="295"/>
    </row>
    <row r="2" spans="3:10" x14ac:dyDescent="0.35">
      <c r="C2" s="297"/>
      <c r="J2" s="298"/>
    </row>
    <row r="3" spans="3:10" s="302" customFormat="1" ht="26.4" customHeight="1" x14ac:dyDescent="0.3">
      <c r="C3" s="299" t="s">
        <v>113</v>
      </c>
      <c r="D3" s="300"/>
      <c r="E3" s="300"/>
      <c r="F3" s="300"/>
      <c r="G3" s="300"/>
      <c r="H3" s="300"/>
      <c r="I3" s="300"/>
      <c r="J3" s="301"/>
    </row>
    <row r="4" spans="3:10" s="302" customFormat="1" ht="22.95" customHeight="1" x14ac:dyDescent="0.3">
      <c r="C4" s="303" t="s">
        <v>114</v>
      </c>
      <c r="D4" s="304"/>
      <c r="E4" s="304"/>
      <c r="F4" s="304"/>
      <c r="G4" s="305"/>
      <c r="H4" s="305"/>
      <c r="I4" s="305"/>
      <c r="J4" s="306"/>
    </row>
    <row r="5" spans="3:10" s="302" customFormat="1" ht="22.95" customHeight="1" x14ac:dyDescent="0.3">
      <c r="C5" s="307"/>
      <c r="D5" s="308"/>
      <c r="E5" s="308"/>
      <c r="F5" s="308"/>
      <c r="G5" s="308"/>
      <c r="H5" s="308"/>
      <c r="I5" s="308"/>
      <c r="J5" s="309"/>
    </row>
    <row r="6" spans="3:10" s="302" customFormat="1" ht="24" customHeight="1" thickBot="1" x14ac:dyDescent="0.35">
      <c r="C6" s="310" t="s">
        <v>115</v>
      </c>
      <c r="D6" s="311"/>
      <c r="E6" s="311"/>
      <c r="F6" s="311"/>
      <c r="G6" s="312"/>
      <c r="H6" s="312"/>
      <c r="I6" s="312"/>
      <c r="J6" s="313"/>
    </row>
    <row r="7" spans="3:10" s="302" customFormat="1" ht="28.95" customHeight="1" thickTop="1" x14ac:dyDescent="0.3">
      <c r="C7" s="314" t="s">
        <v>116</v>
      </c>
      <c r="D7" s="315"/>
      <c r="E7" s="315"/>
      <c r="F7" s="315"/>
      <c r="G7" s="316"/>
      <c r="H7" s="316"/>
      <c r="I7" s="316"/>
      <c r="J7" s="317"/>
    </row>
    <row r="8" spans="3:10" ht="20.399999999999999" x14ac:dyDescent="0.35">
      <c r="C8" s="318" t="s">
        <v>117</v>
      </c>
      <c r="D8" s="319" t="s">
        <v>118</v>
      </c>
      <c r="E8" s="320"/>
      <c r="F8" s="320"/>
      <c r="G8" s="320"/>
      <c r="H8" s="320"/>
      <c r="I8" s="320"/>
      <c r="J8" s="321"/>
    </row>
    <row r="9" spans="3:10" ht="155.25" hidden="1" customHeight="1" thickBot="1" x14ac:dyDescent="0.4">
      <c r="C9" s="322"/>
      <c r="D9" s="323"/>
      <c r="E9" s="323"/>
      <c r="F9" s="323"/>
      <c r="G9" s="323"/>
      <c r="H9" s="323"/>
      <c r="I9" s="323"/>
      <c r="J9" s="324"/>
    </row>
    <row r="11" spans="3:10" ht="19.95" customHeight="1" x14ac:dyDescent="0.35">
      <c r="C11" s="325" t="s">
        <v>119</v>
      </c>
      <c r="D11" s="326" t="s">
        <v>120</v>
      </c>
      <c r="E11" s="326" t="s">
        <v>121</v>
      </c>
      <c r="F11" s="326" t="s">
        <v>122</v>
      </c>
      <c r="G11" s="327" t="s">
        <v>123</v>
      </c>
      <c r="H11" s="327" t="s">
        <v>4</v>
      </c>
      <c r="I11" s="327" t="s">
        <v>48</v>
      </c>
      <c r="J11" s="328" t="s">
        <v>124</v>
      </c>
    </row>
    <row r="12" spans="3:10" s="302" customFormat="1" ht="160.80000000000001" customHeight="1" x14ac:dyDescent="0.3">
      <c r="C12" s="329" t="s">
        <v>125</v>
      </c>
      <c r="D12" s="330" t="s">
        <v>126</v>
      </c>
      <c r="E12" s="331" t="s">
        <v>127</v>
      </c>
      <c r="F12" s="331" t="s">
        <v>128</v>
      </c>
      <c r="G12" s="330">
        <v>12</v>
      </c>
      <c r="H12" s="330">
        <v>0</v>
      </c>
      <c r="I12" s="330">
        <f>+H12+G12</f>
        <v>12</v>
      </c>
      <c r="J12" s="332" t="s">
        <v>129</v>
      </c>
    </row>
    <row r="13" spans="3:10" s="337" customFormat="1" ht="20.399999999999999" x14ac:dyDescent="0.35">
      <c r="C13" s="333" t="s">
        <v>119</v>
      </c>
      <c r="D13" s="334" t="s">
        <v>120</v>
      </c>
      <c r="E13" s="334" t="s">
        <v>121</v>
      </c>
      <c r="F13" s="334" t="s">
        <v>122</v>
      </c>
      <c r="G13" s="335" t="s">
        <v>123</v>
      </c>
      <c r="H13" s="335" t="s">
        <v>4</v>
      </c>
      <c r="I13" s="335" t="s">
        <v>48</v>
      </c>
      <c r="J13" s="336" t="s">
        <v>124</v>
      </c>
    </row>
    <row r="14" spans="3:10" s="337" customFormat="1" ht="169.8" customHeight="1" x14ac:dyDescent="0.3">
      <c r="C14" s="332" t="s">
        <v>130</v>
      </c>
      <c r="D14" s="332" t="s">
        <v>131</v>
      </c>
      <c r="E14" s="332" t="s">
        <v>132</v>
      </c>
      <c r="F14" s="331" t="s">
        <v>133</v>
      </c>
      <c r="G14" s="332">
        <v>23</v>
      </c>
      <c r="H14" s="332">
        <v>5</v>
      </c>
      <c r="I14" s="330">
        <f>+H14+G14</f>
        <v>28</v>
      </c>
      <c r="J14" s="332" t="s">
        <v>134</v>
      </c>
    </row>
    <row r="15" spans="3:10" ht="21" x14ac:dyDescent="0.4">
      <c r="C15" s="338"/>
      <c r="D15" s="338"/>
      <c r="E15" s="338"/>
      <c r="F15" s="338"/>
      <c r="G15" s="338"/>
      <c r="H15" s="338"/>
      <c r="I15" s="338"/>
      <c r="J15" s="339"/>
    </row>
    <row r="16" spans="3:10" ht="20.399999999999999" x14ac:dyDescent="0.35">
      <c r="C16" s="333" t="s">
        <v>119</v>
      </c>
      <c r="D16" s="334" t="s">
        <v>120</v>
      </c>
      <c r="E16" s="334" t="s">
        <v>121</v>
      </c>
      <c r="F16" s="334" t="s">
        <v>122</v>
      </c>
      <c r="G16" s="335" t="s">
        <v>123</v>
      </c>
      <c r="H16" s="335" t="s">
        <v>4</v>
      </c>
      <c r="I16" s="335" t="s">
        <v>48</v>
      </c>
      <c r="J16" s="336" t="s">
        <v>124</v>
      </c>
    </row>
    <row r="17" spans="3:10" ht="174" customHeight="1" x14ac:dyDescent="0.35">
      <c r="C17" s="331" t="s">
        <v>135</v>
      </c>
      <c r="D17" s="332" t="s">
        <v>136</v>
      </c>
      <c r="E17" s="340" t="s">
        <v>137</v>
      </c>
      <c r="F17" s="331" t="s">
        <v>138</v>
      </c>
      <c r="G17" s="331">
        <v>13</v>
      </c>
      <c r="H17" s="331">
        <v>5</v>
      </c>
      <c r="I17" s="330">
        <f>+H17+G17</f>
        <v>18</v>
      </c>
      <c r="J17" s="332" t="s">
        <v>139</v>
      </c>
    </row>
    <row r="18" spans="3:10" ht="21" x14ac:dyDescent="0.4">
      <c r="C18" s="338"/>
      <c r="D18" s="338"/>
      <c r="E18" s="338"/>
      <c r="F18" s="338"/>
      <c r="G18" s="338"/>
      <c r="H18" s="338"/>
      <c r="I18" s="338"/>
      <c r="J18" s="339"/>
    </row>
    <row r="19" spans="3:10" ht="21" x14ac:dyDescent="0.4">
      <c r="C19" s="338"/>
      <c r="D19" s="338"/>
      <c r="E19" s="338"/>
      <c r="F19" s="338"/>
      <c r="G19" s="338"/>
      <c r="H19" s="338"/>
      <c r="I19" s="338"/>
      <c r="J19" s="339"/>
    </row>
    <row r="20" spans="3:10" ht="20.399999999999999" x14ac:dyDescent="0.35">
      <c r="C20" s="333" t="s">
        <v>119</v>
      </c>
      <c r="D20" s="334" t="s">
        <v>120</v>
      </c>
      <c r="E20" s="334" t="s">
        <v>121</v>
      </c>
      <c r="F20" s="334" t="s">
        <v>122</v>
      </c>
      <c r="G20" s="335" t="s">
        <v>123</v>
      </c>
      <c r="H20" s="335" t="s">
        <v>4</v>
      </c>
      <c r="I20" s="335" t="s">
        <v>48</v>
      </c>
      <c r="J20" s="336" t="s">
        <v>124</v>
      </c>
    </row>
    <row r="21" spans="3:10" ht="127.5" customHeight="1" x14ac:dyDescent="0.35">
      <c r="C21" s="331" t="s">
        <v>140</v>
      </c>
      <c r="D21" s="332" t="s">
        <v>131</v>
      </c>
      <c r="E21" s="340" t="s">
        <v>141</v>
      </c>
      <c r="F21" s="331" t="s">
        <v>142</v>
      </c>
      <c r="G21" s="331">
        <v>23</v>
      </c>
      <c r="H21" s="331">
        <v>4</v>
      </c>
      <c r="I21" s="330">
        <f>+H21+G21</f>
        <v>27</v>
      </c>
      <c r="J21" s="332" t="s">
        <v>143</v>
      </c>
    </row>
    <row r="22" spans="3:10" ht="21" x14ac:dyDescent="0.4">
      <c r="C22" s="338"/>
      <c r="D22" s="338"/>
      <c r="E22" s="338"/>
      <c r="F22" s="338"/>
      <c r="G22" s="338"/>
      <c r="H22" s="338"/>
      <c r="I22" s="338"/>
      <c r="J22" s="339"/>
    </row>
    <row r="23" spans="3:10" ht="20.399999999999999" x14ac:dyDescent="0.35">
      <c r="C23" s="333" t="s">
        <v>119</v>
      </c>
      <c r="D23" s="334" t="s">
        <v>120</v>
      </c>
      <c r="E23" s="334" t="s">
        <v>121</v>
      </c>
      <c r="F23" s="334" t="s">
        <v>122</v>
      </c>
      <c r="G23" s="335" t="s">
        <v>123</v>
      </c>
      <c r="H23" s="335" t="s">
        <v>4</v>
      </c>
      <c r="I23" s="335" t="s">
        <v>48</v>
      </c>
      <c r="J23" s="336" t="s">
        <v>124</v>
      </c>
    </row>
    <row r="24" spans="3:10" ht="154.80000000000001" customHeight="1" x14ac:dyDescent="0.35">
      <c r="C24" s="331" t="s">
        <v>144</v>
      </c>
      <c r="D24" s="332" t="s">
        <v>126</v>
      </c>
      <c r="E24" s="340" t="s">
        <v>145</v>
      </c>
      <c r="F24" s="331" t="s">
        <v>146</v>
      </c>
      <c r="G24" s="331">
        <v>12</v>
      </c>
      <c r="H24" s="331">
        <v>1</v>
      </c>
      <c r="I24" s="330">
        <f>+H24+G24</f>
        <v>13</v>
      </c>
      <c r="J24" s="332" t="s">
        <v>134</v>
      </c>
    </row>
  </sheetData>
  <mergeCells count="7">
    <mergeCell ref="C9:J9"/>
    <mergeCell ref="C3:J3"/>
    <mergeCell ref="C4:J4"/>
    <mergeCell ref="C5:J5"/>
    <mergeCell ref="C6:J6"/>
    <mergeCell ref="C7:J7"/>
    <mergeCell ref="D8:J8"/>
  </mergeCells>
  <pageMargins left="0.7" right="0.7" top="0.75" bottom="0.75" header="0.3" footer="0.3"/>
  <pageSetup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823BA-179E-4CDA-9E63-6C76AA9E073E}">
  <dimension ref="A3:E43"/>
  <sheetViews>
    <sheetView topLeftCell="A13" workbookViewId="0">
      <selection activeCell="E26" sqref="E26"/>
    </sheetView>
  </sheetViews>
  <sheetFormatPr baseColWidth="10" defaultRowHeight="14.4" x14ac:dyDescent="0.3"/>
  <cols>
    <col min="1" max="1" width="6" customWidth="1"/>
    <col min="2" max="2" width="67.44140625" customWidth="1"/>
    <col min="3" max="3" width="12.33203125" customWidth="1"/>
    <col min="4" max="4" width="14.5546875" customWidth="1"/>
    <col min="5" max="5" width="14.6640625" customWidth="1"/>
  </cols>
  <sheetData>
    <row r="3" spans="1:3" ht="18" x14ac:dyDescent="0.35">
      <c r="A3" s="175" t="s">
        <v>88</v>
      </c>
      <c r="B3" s="175"/>
      <c r="C3" s="175"/>
    </row>
    <row r="4" spans="1:3" ht="15.6" x14ac:dyDescent="0.3">
      <c r="A4" s="176" t="s">
        <v>147</v>
      </c>
      <c r="B4" s="176"/>
      <c r="C4" s="176"/>
    </row>
    <row r="7" spans="1:3" ht="15.6" x14ac:dyDescent="0.3">
      <c r="C7" s="265"/>
    </row>
    <row r="8" spans="1:3" ht="15.6" x14ac:dyDescent="0.3">
      <c r="A8" s="127" t="s">
        <v>38</v>
      </c>
      <c r="B8" s="127" t="s">
        <v>76</v>
      </c>
      <c r="C8" s="144" t="s">
        <v>148</v>
      </c>
    </row>
    <row r="9" spans="1:3" ht="28.8" x14ac:dyDescent="0.3">
      <c r="A9" s="146">
        <v>1</v>
      </c>
      <c r="B9" s="147" t="s">
        <v>89</v>
      </c>
      <c r="C9" s="146">
        <v>7</v>
      </c>
    </row>
    <row r="10" spans="1:3" ht="28.8" x14ac:dyDescent="0.3">
      <c r="A10" s="146">
        <v>2</v>
      </c>
      <c r="B10" s="147" t="s">
        <v>90</v>
      </c>
      <c r="C10" s="146">
        <v>22</v>
      </c>
    </row>
    <row r="11" spans="1:3" ht="28.8" x14ac:dyDescent="0.3">
      <c r="A11" s="146">
        <v>3</v>
      </c>
      <c r="B11" s="147" t="s">
        <v>91</v>
      </c>
      <c r="C11" s="146">
        <v>5</v>
      </c>
    </row>
    <row r="12" spans="1:3" ht="28.8" x14ac:dyDescent="0.3">
      <c r="A12" s="146">
        <v>4</v>
      </c>
      <c r="B12" s="147" t="s">
        <v>92</v>
      </c>
      <c r="C12" s="342">
        <v>0</v>
      </c>
    </row>
    <row r="13" spans="1:3" ht="28.8" x14ac:dyDescent="0.3">
      <c r="A13" s="146">
        <v>5</v>
      </c>
      <c r="B13" s="147" t="s">
        <v>93</v>
      </c>
      <c r="C13" s="146">
        <v>24</v>
      </c>
    </row>
    <row r="14" spans="1:3" ht="28.8" x14ac:dyDescent="0.3">
      <c r="A14" s="146">
        <v>6</v>
      </c>
      <c r="B14" s="147" t="s">
        <v>94</v>
      </c>
      <c r="C14" s="146">
        <v>36</v>
      </c>
    </row>
    <row r="16" spans="1:3" x14ac:dyDescent="0.3">
      <c r="A16" s="56"/>
      <c r="B16" s="343"/>
    </row>
    <row r="17" spans="1:3" ht="18" x14ac:dyDescent="0.35">
      <c r="A17" s="175" t="s">
        <v>103</v>
      </c>
      <c r="B17" s="175"/>
      <c r="C17" s="344"/>
    </row>
    <row r="18" spans="1:3" ht="15.6" x14ac:dyDescent="0.3">
      <c r="A18" s="176" t="s">
        <v>147</v>
      </c>
      <c r="B18" s="176"/>
      <c r="C18" s="344"/>
    </row>
    <row r="21" spans="1:3" x14ac:dyDescent="0.3">
      <c r="C21" s="345"/>
    </row>
    <row r="22" spans="1:3" x14ac:dyDescent="0.3">
      <c r="A22" s="144" t="s">
        <v>38</v>
      </c>
      <c r="B22" s="177" t="s">
        <v>76</v>
      </c>
      <c r="C22" s="345" t="s">
        <v>148</v>
      </c>
    </row>
    <row r="23" spans="1:3" x14ac:dyDescent="0.3">
      <c r="A23" s="146">
        <v>1</v>
      </c>
      <c r="B23" s="178" t="s">
        <v>95</v>
      </c>
      <c r="C23" s="342">
        <v>13</v>
      </c>
    </row>
    <row r="24" spans="1:3" x14ac:dyDescent="0.3">
      <c r="A24" s="146">
        <v>2</v>
      </c>
      <c r="B24" s="178" t="s">
        <v>96</v>
      </c>
      <c r="C24" s="342">
        <v>13</v>
      </c>
    </row>
    <row r="25" spans="1:3" x14ac:dyDescent="0.3">
      <c r="A25" s="146">
        <v>3</v>
      </c>
      <c r="B25" s="178" t="s">
        <v>97</v>
      </c>
      <c r="C25" s="342">
        <v>13</v>
      </c>
    </row>
    <row r="26" spans="1:3" x14ac:dyDescent="0.3">
      <c r="A26" s="146">
        <v>4</v>
      </c>
      <c r="B26" s="178" t="s">
        <v>98</v>
      </c>
      <c r="C26" s="342">
        <v>13</v>
      </c>
    </row>
    <row r="27" spans="1:3" x14ac:dyDescent="0.3">
      <c r="A27" s="146">
        <v>5</v>
      </c>
      <c r="B27" s="178" t="s">
        <v>99</v>
      </c>
      <c r="C27" s="342">
        <v>0</v>
      </c>
    </row>
    <row r="28" spans="1:3" x14ac:dyDescent="0.3">
      <c r="A28" s="146">
        <v>6</v>
      </c>
      <c r="B28" s="178" t="s">
        <v>100</v>
      </c>
      <c r="C28" s="342">
        <v>9</v>
      </c>
    </row>
    <row r="29" spans="1:3" ht="28.8" x14ac:dyDescent="0.3">
      <c r="A29" s="146">
        <v>7</v>
      </c>
      <c r="B29" s="178" t="s">
        <v>101</v>
      </c>
      <c r="C29" s="346">
        <v>537</v>
      </c>
    </row>
    <row r="30" spans="1:3" x14ac:dyDescent="0.3">
      <c r="A30" s="146">
        <v>8</v>
      </c>
      <c r="B30" s="178" t="s">
        <v>102</v>
      </c>
      <c r="C30" s="342">
        <v>4</v>
      </c>
    </row>
    <row r="33" spans="1:5" x14ac:dyDescent="0.3">
      <c r="A33" s="143"/>
      <c r="C33" s="229" t="s">
        <v>149</v>
      </c>
      <c r="D33" s="230"/>
      <c r="E33" s="231"/>
    </row>
    <row r="34" spans="1:5" x14ac:dyDescent="0.3">
      <c r="A34" s="144" t="s">
        <v>38</v>
      </c>
      <c r="B34" s="144" t="s">
        <v>76</v>
      </c>
      <c r="C34" s="145" t="s">
        <v>77</v>
      </c>
      <c r="D34" s="145" t="s">
        <v>78</v>
      </c>
      <c r="E34" s="145" t="s">
        <v>64</v>
      </c>
    </row>
    <row r="35" spans="1:5" x14ac:dyDescent="0.3">
      <c r="A35" s="146">
        <v>1</v>
      </c>
      <c r="B35" s="147" t="s">
        <v>79</v>
      </c>
      <c r="C35" s="342">
        <v>10</v>
      </c>
      <c r="D35" s="148">
        <v>11</v>
      </c>
      <c r="E35" s="148">
        <f>SUM(C35:D35)</f>
        <v>21</v>
      </c>
    </row>
    <row r="36" spans="1:5" x14ac:dyDescent="0.3">
      <c r="A36" s="146">
        <v>2</v>
      </c>
      <c r="B36" s="147" t="s">
        <v>80</v>
      </c>
      <c r="C36" s="342">
        <v>10</v>
      </c>
      <c r="D36" s="148">
        <v>11</v>
      </c>
      <c r="E36" s="148">
        <f t="shared" ref="E36:E42" si="0">SUM(C36:D36)</f>
        <v>21</v>
      </c>
    </row>
    <row r="37" spans="1:5" ht="28.8" x14ac:dyDescent="0.3">
      <c r="A37" s="146">
        <v>3</v>
      </c>
      <c r="B37" s="147" t="s">
        <v>81</v>
      </c>
      <c r="C37" s="342">
        <v>10</v>
      </c>
      <c r="D37" s="148">
        <v>11</v>
      </c>
      <c r="E37" s="148">
        <f t="shared" si="0"/>
        <v>21</v>
      </c>
    </row>
    <row r="38" spans="1:5" ht="28.8" x14ac:dyDescent="0.3">
      <c r="A38" s="146">
        <v>4</v>
      </c>
      <c r="B38" s="147" t="s">
        <v>82</v>
      </c>
      <c r="C38" s="342">
        <v>0</v>
      </c>
      <c r="D38" s="148">
        <v>1</v>
      </c>
      <c r="E38" s="148">
        <f t="shared" si="0"/>
        <v>1</v>
      </c>
    </row>
    <row r="39" spans="1:5" x14ac:dyDescent="0.3">
      <c r="A39" s="146">
        <v>5</v>
      </c>
      <c r="B39" s="147" t="s">
        <v>83</v>
      </c>
      <c r="C39" s="342">
        <v>13</v>
      </c>
      <c r="D39" s="148">
        <v>30</v>
      </c>
      <c r="E39" s="148">
        <f t="shared" si="0"/>
        <v>43</v>
      </c>
    </row>
    <row r="40" spans="1:5" x14ac:dyDescent="0.3">
      <c r="A40" s="146">
        <v>6</v>
      </c>
      <c r="B40" s="147" t="s">
        <v>84</v>
      </c>
      <c r="C40" s="227">
        <v>0</v>
      </c>
      <c r="D40" s="228"/>
      <c r="E40" s="148">
        <f t="shared" si="0"/>
        <v>0</v>
      </c>
    </row>
    <row r="41" spans="1:5" x14ac:dyDescent="0.3">
      <c r="A41" s="146">
        <v>7</v>
      </c>
      <c r="B41" s="147" t="s">
        <v>85</v>
      </c>
      <c r="C41" s="347">
        <v>2614.66</v>
      </c>
      <c r="D41" s="149">
        <v>13088.96</v>
      </c>
      <c r="E41" s="149">
        <f t="shared" si="0"/>
        <v>15703.619999999999</v>
      </c>
    </row>
    <row r="42" spans="1:5" x14ac:dyDescent="0.3">
      <c r="A42" s="146">
        <v>8</v>
      </c>
      <c r="B42" s="147" t="s">
        <v>86</v>
      </c>
      <c r="C42" s="347">
        <v>928416.04</v>
      </c>
      <c r="D42" s="149">
        <v>3000437.86</v>
      </c>
      <c r="E42" s="149">
        <f t="shared" si="0"/>
        <v>3928853.9</v>
      </c>
    </row>
    <row r="43" spans="1:5" x14ac:dyDescent="0.3">
      <c r="A43" s="146">
        <v>9</v>
      </c>
      <c r="B43" s="147" t="s">
        <v>87</v>
      </c>
      <c r="C43" s="227">
        <v>11</v>
      </c>
      <c r="D43" s="228"/>
      <c r="E43" s="148">
        <f t="shared" ref="E43" si="1">SUM(C43:D43)</f>
        <v>11</v>
      </c>
    </row>
  </sheetData>
  <mergeCells count="3">
    <mergeCell ref="C33:E33"/>
    <mergeCell ref="C40:D40"/>
    <mergeCell ref="C43:D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864A-ECDD-45EC-AA7A-5E75A88069AF}">
  <dimension ref="C6:L93"/>
  <sheetViews>
    <sheetView workbookViewId="0">
      <selection activeCell="N34" sqref="N34"/>
    </sheetView>
  </sheetViews>
  <sheetFormatPr baseColWidth="10" defaultRowHeight="14.4" x14ac:dyDescent="0.3"/>
  <cols>
    <col min="4" max="4" width="15.109375" customWidth="1"/>
  </cols>
  <sheetData>
    <row r="6" spans="3:12" x14ac:dyDescent="0.3">
      <c r="I6" s="36"/>
    </row>
    <row r="7" spans="3:12" x14ac:dyDescent="0.3">
      <c r="C7" t="s">
        <v>31</v>
      </c>
      <c r="I7" s="36"/>
    </row>
    <row r="8" spans="3:12" x14ac:dyDescent="0.3">
      <c r="D8" t="s">
        <v>28</v>
      </c>
      <c r="E8" t="s">
        <v>29</v>
      </c>
      <c r="I8" s="36"/>
    </row>
    <row r="9" spans="3:12" x14ac:dyDescent="0.3">
      <c r="C9" s="37" t="s">
        <v>11</v>
      </c>
      <c r="D9" s="38">
        <v>82400</v>
      </c>
      <c r="E9" s="39">
        <v>332990</v>
      </c>
      <c r="I9" s="36"/>
    </row>
    <row r="10" spans="3:12" x14ac:dyDescent="0.3">
      <c r="C10" s="37" t="s">
        <v>8</v>
      </c>
      <c r="D10" s="38">
        <v>132943</v>
      </c>
      <c r="E10" s="39">
        <v>135000</v>
      </c>
      <c r="F10" t="s">
        <v>15</v>
      </c>
      <c r="G10" t="s">
        <v>15</v>
      </c>
      <c r="I10" s="36"/>
    </row>
    <row r="11" spans="3:12" x14ac:dyDescent="0.3">
      <c r="C11" s="37" t="s">
        <v>10</v>
      </c>
      <c r="D11" s="38">
        <v>225900</v>
      </c>
      <c r="E11" s="39">
        <v>154600</v>
      </c>
      <c r="I11" s="36"/>
    </row>
    <row r="12" spans="3:12" x14ac:dyDescent="0.3">
      <c r="C12" s="37" t="s">
        <v>9</v>
      </c>
      <c r="D12" s="38">
        <v>19450</v>
      </c>
      <c r="E12" s="39">
        <v>5300</v>
      </c>
      <c r="I12" s="36"/>
    </row>
    <row r="13" spans="3:12" ht="15.6" x14ac:dyDescent="0.3">
      <c r="C13" s="37" t="s">
        <v>26</v>
      </c>
      <c r="D13" s="38">
        <v>138795</v>
      </c>
      <c r="E13" s="39">
        <v>129530</v>
      </c>
      <c r="H13" s="36"/>
      <c r="I13" s="36"/>
      <c r="L13" s="40"/>
    </row>
    <row r="14" spans="3:12" x14ac:dyDescent="0.3">
      <c r="C14" s="37" t="s">
        <v>13</v>
      </c>
      <c r="D14" s="38">
        <v>76798</v>
      </c>
      <c r="E14" s="39">
        <v>35683</v>
      </c>
    </row>
    <row r="15" spans="3:12" x14ac:dyDescent="0.3">
      <c r="C15" s="37" t="s">
        <v>14</v>
      </c>
      <c r="D15" s="38">
        <v>412197</v>
      </c>
      <c r="E15" s="39">
        <v>726671</v>
      </c>
    </row>
    <row r="16" spans="3:12" x14ac:dyDescent="0.3">
      <c r="C16" s="37" t="s">
        <v>12</v>
      </c>
      <c r="D16" s="38">
        <v>2761068</v>
      </c>
      <c r="E16" s="39">
        <v>823499</v>
      </c>
    </row>
    <row r="17" spans="3:6" x14ac:dyDescent="0.3">
      <c r="D17" s="41"/>
      <c r="E17" s="41"/>
    </row>
    <row r="18" spans="3:6" x14ac:dyDescent="0.3">
      <c r="C18" s="36"/>
    </row>
    <row r="20" spans="3:6" x14ac:dyDescent="0.3">
      <c r="E20" t="s">
        <v>15</v>
      </c>
    </row>
    <row r="21" spans="3:6" x14ac:dyDescent="0.3">
      <c r="D21" s="36"/>
      <c r="E21" s="42"/>
    </row>
    <row r="22" spans="3:6" x14ac:dyDescent="0.3">
      <c r="D22" s="36"/>
      <c r="E22" s="42"/>
      <c r="F22" t="s">
        <v>15</v>
      </c>
    </row>
    <row r="23" spans="3:6" x14ac:dyDescent="0.3">
      <c r="D23" s="36"/>
      <c r="E23" s="42"/>
    </row>
    <row r="24" spans="3:6" x14ac:dyDescent="0.3">
      <c r="D24" s="36"/>
      <c r="E24" s="42"/>
    </row>
    <row r="25" spans="3:6" x14ac:dyDescent="0.3">
      <c r="D25" s="36"/>
      <c r="E25" s="42"/>
    </row>
    <row r="26" spans="3:6" x14ac:dyDescent="0.3">
      <c r="C26" t="s">
        <v>30</v>
      </c>
      <c r="D26" s="36"/>
      <c r="E26" s="42"/>
    </row>
    <row r="27" spans="3:6" x14ac:dyDescent="0.3">
      <c r="D27" s="36"/>
      <c r="E27" s="42"/>
    </row>
    <row r="28" spans="3:6" x14ac:dyDescent="0.3">
      <c r="D28" t="s">
        <v>28</v>
      </c>
      <c r="E28" t="s">
        <v>29</v>
      </c>
    </row>
    <row r="29" spans="3:6" x14ac:dyDescent="0.3">
      <c r="C29" s="37" t="s">
        <v>11</v>
      </c>
      <c r="D29" s="43">
        <v>343</v>
      </c>
      <c r="E29" s="39">
        <v>1338</v>
      </c>
    </row>
    <row r="30" spans="3:6" x14ac:dyDescent="0.3">
      <c r="C30" s="37" t="s">
        <v>8</v>
      </c>
      <c r="D30" s="43">
        <v>379.70000000000005</v>
      </c>
      <c r="E30" s="39">
        <v>531.9</v>
      </c>
    </row>
    <row r="31" spans="3:6" x14ac:dyDescent="0.3">
      <c r="C31" s="37" t="s">
        <v>10</v>
      </c>
      <c r="D31" s="43">
        <v>901</v>
      </c>
      <c r="E31" s="39">
        <v>541</v>
      </c>
    </row>
    <row r="32" spans="3:6" x14ac:dyDescent="0.3">
      <c r="C32" s="37" t="s">
        <v>9</v>
      </c>
      <c r="D32" s="43">
        <v>77</v>
      </c>
      <c r="E32" s="39">
        <v>23</v>
      </c>
    </row>
    <row r="33" spans="3:12" x14ac:dyDescent="0.3">
      <c r="C33" s="37" t="s">
        <v>26</v>
      </c>
      <c r="D33" s="43">
        <v>455.5</v>
      </c>
      <c r="E33" s="39">
        <v>592.37</v>
      </c>
      <c r="G33" t="s">
        <v>15</v>
      </c>
    </row>
    <row r="34" spans="3:12" x14ac:dyDescent="0.3">
      <c r="C34" s="37" t="s">
        <v>13</v>
      </c>
      <c r="D34" s="43">
        <v>305</v>
      </c>
      <c r="E34" s="39">
        <v>142</v>
      </c>
    </row>
    <row r="35" spans="3:12" x14ac:dyDescent="0.3">
      <c r="C35" s="37" t="s">
        <v>14</v>
      </c>
      <c r="D35" s="43">
        <v>1602.7800000000002</v>
      </c>
      <c r="E35" s="39">
        <v>2845.26</v>
      </c>
    </row>
    <row r="36" spans="3:12" x14ac:dyDescent="0.3">
      <c r="C36" s="37" t="s">
        <v>12</v>
      </c>
      <c r="D36" s="43">
        <v>11373.35</v>
      </c>
      <c r="E36" s="39">
        <v>3760.73</v>
      </c>
      <c r="H36" t="s">
        <v>15</v>
      </c>
    </row>
    <row r="37" spans="3:12" x14ac:dyDescent="0.3">
      <c r="D37" s="36"/>
      <c r="E37" s="36"/>
      <c r="H37" t="s">
        <v>15</v>
      </c>
      <c r="K37" t="s">
        <v>15</v>
      </c>
    </row>
    <row r="39" spans="3:12" x14ac:dyDescent="0.3">
      <c r="D39" s="36"/>
      <c r="E39" s="42"/>
      <c r="G39" s="36"/>
    </row>
    <row r="40" spans="3:12" x14ac:dyDescent="0.3">
      <c r="D40" s="36"/>
      <c r="E40" s="42"/>
      <c r="G40" s="36"/>
      <c r="I40" t="s">
        <v>15</v>
      </c>
    </row>
    <row r="41" spans="3:12" ht="15.6" x14ac:dyDescent="0.3">
      <c r="D41" s="36"/>
      <c r="E41" s="44"/>
      <c r="F41" s="45"/>
      <c r="G41" s="17"/>
      <c r="H41" s="45"/>
      <c r="I41" s="17"/>
      <c r="J41" s="45"/>
      <c r="L41" s="41"/>
    </row>
    <row r="42" spans="3:12" ht="15.6" x14ac:dyDescent="0.3">
      <c r="D42" s="36"/>
      <c r="E42" s="17"/>
      <c r="F42" s="45"/>
      <c r="G42" s="44"/>
      <c r="H42" s="45"/>
      <c r="I42" s="44"/>
      <c r="J42" s="45"/>
      <c r="L42" s="41"/>
    </row>
    <row r="43" spans="3:12" ht="15.6" x14ac:dyDescent="0.3">
      <c r="D43" s="36"/>
      <c r="E43" s="44"/>
      <c r="F43" s="45"/>
      <c r="G43" s="17"/>
      <c r="H43" s="45"/>
      <c r="I43" s="17"/>
      <c r="J43" s="45"/>
      <c r="L43" s="41"/>
    </row>
    <row r="44" spans="3:12" ht="15.6" x14ac:dyDescent="0.3">
      <c r="D44" s="36"/>
      <c r="E44" s="44"/>
      <c r="F44" s="45"/>
      <c r="G44" s="44"/>
      <c r="H44" s="45"/>
      <c r="I44" s="44"/>
      <c r="J44" s="45"/>
      <c r="L44" s="41"/>
    </row>
    <row r="45" spans="3:12" ht="15.6" x14ac:dyDescent="0.3">
      <c r="D45" s="36"/>
      <c r="E45" s="17"/>
      <c r="F45" s="45"/>
      <c r="G45" s="17"/>
      <c r="H45" s="45"/>
      <c r="I45" s="17"/>
      <c r="J45" s="45"/>
      <c r="L45" s="41"/>
    </row>
    <row r="49" spans="3:12" ht="15.6" x14ac:dyDescent="0.3">
      <c r="C49" t="s">
        <v>32</v>
      </c>
      <c r="D49" s="36"/>
      <c r="E49" s="42"/>
      <c r="F49" s="45"/>
      <c r="G49" s="44"/>
      <c r="H49" s="45"/>
      <c r="I49" s="44"/>
      <c r="J49" s="45"/>
      <c r="L49" s="41"/>
    </row>
    <row r="50" spans="3:12" ht="15.6" x14ac:dyDescent="0.3">
      <c r="D50" s="36"/>
      <c r="E50" s="42"/>
      <c r="F50" s="45"/>
      <c r="G50" s="17"/>
      <c r="H50" s="45"/>
      <c r="I50" s="17"/>
      <c r="J50" s="45"/>
      <c r="L50" s="41"/>
    </row>
    <row r="51" spans="3:12" x14ac:dyDescent="0.3">
      <c r="D51" t="s">
        <v>28</v>
      </c>
      <c r="E51" t="s">
        <v>29</v>
      </c>
    </row>
    <row r="52" spans="3:12" x14ac:dyDescent="0.3">
      <c r="C52" s="37" t="s">
        <v>11</v>
      </c>
      <c r="D52" s="46">
        <v>9453</v>
      </c>
      <c r="E52" s="37">
        <v>1340</v>
      </c>
    </row>
    <row r="53" spans="3:12" x14ac:dyDescent="0.3">
      <c r="C53" s="37" t="s">
        <v>8</v>
      </c>
      <c r="D53" s="46">
        <v>10801</v>
      </c>
      <c r="E53" s="37">
        <v>1042</v>
      </c>
    </row>
    <row r="54" spans="3:12" x14ac:dyDescent="0.3">
      <c r="C54" s="37" t="s">
        <v>10</v>
      </c>
      <c r="D54" s="46">
        <v>2205</v>
      </c>
      <c r="E54" s="37">
        <v>0</v>
      </c>
    </row>
    <row r="55" spans="3:12" x14ac:dyDescent="0.3">
      <c r="C55" s="37" t="s">
        <v>9</v>
      </c>
      <c r="D55" s="46">
        <v>2876</v>
      </c>
      <c r="E55" s="37">
        <v>518</v>
      </c>
    </row>
    <row r="56" spans="3:12" x14ac:dyDescent="0.3">
      <c r="C56" s="37" t="s">
        <v>26</v>
      </c>
      <c r="D56" s="46">
        <v>1195</v>
      </c>
      <c r="E56" s="37">
        <v>1542</v>
      </c>
    </row>
    <row r="57" spans="3:12" x14ac:dyDescent="0.3">
      <c r="C57" s="37" t="s">
        <v>13</v>
      </c>
      <c r="D57" s="46">
        <v>2521</v>
      </c>
      <c r="E57" s="37">
        <v>911</v>
      </c>
    </row>
    <row r="58" spans="3:12" x14ac:dyDescent="0.3">
      <c r="C58" s="37" t="s">
        <v>14</v>
      </c>
      <c r="D58" s="46">
        <v>3786</v>
      </c>
      <c r="E58" s="37">
        <v>70</v>
      </c>
    </row>
    <row r="59" spans="3:12" x14ac:dyDescent="0.3">
      <c r="C59" s="37" t="s">
        <v>12</v>
      </c>
      <c r="D59" s="47">
        <v>2999</v>
      </c>
      <c r="E59" s="48">
        <v>0</v>
      </c>
    </row>
    <row r="60" spans="3:12" x14ac:dyDescent="0.3">
      <c r="D60" s="42"/>
      <c r="E60" s="41"/>
    </row>
    <row r="61" spans="3:12" x14ac:dyDescent="0.3">
      <c r="D61" s="42"/>
      <c r="E61" s="19"/>
      <c r="F61" s="19"/>
      <c r="G61" s="19"/>
    </row>
    <row r="62" spans="3:12" x14ac:dyDescent="0.3">
      <c r="D62" s="42"/>
      <c r="E62" s="19"/>
      <c r="F62" s="19"/>
      <c r="G62" s="49"/>
    </row>
    <row r="63" spans="3:12" x14ac:dyDescent="0.3">
      <c r="D63" s="42"/>
      <c r="E63" s="19"/>
      <c r="F63" s="19"/>
      <c r="G63" s="19"/>
    </row>
    <row r="64" spans="3:12" x14ac:dyDescent="0.3">
      <c r="D64" s="42"/>
      <c r="E64" s="19"/>
      <c r="F64" s="19"/>
      <c r="G64" s="19"/>
      <c r="K64" t="s">
        <v>15</v>
      </c>
    </row>
    <row r="65" spans="3:7" x14ac:dyDescent="0.3">
      <c r="D65" s="42"/>
      <c r="E65" s="19"/>
      <c r="F65" s="19"/>
      <c r="G65" s="19"/>
    </row>
    <row r="66" spans="3:7" x14ac:dyDescent="0.3">
      <c r="D66" s="42"/>
      <c r="E66" s="19"/>
      <c r="F66" s="19"/>
      <c r="G66" s="19"/>
    </row>
    <row r="67" spans="3:7" x14ac:dyDescent="0.3">
      <c r="D67" s="42"/>
      <c r="E67" s="19"/>
      <c r="F67" s="19"/>
      <c r="G67" s="19"/>
    </row>
    <row r="68" spans="3:7" x14ac:dyDescent="0.3">
      <c r="E68" s="19"/>
      <c r="F68" s="19"/>
      <c r="G68" s="19"/>
    </row>
    <row r="71" spans="3:7" x14ac:dyDescent="0.3">
      <c r="C71" t="s">
        <v>33</v>
      </c>
      <c r="D71" s="36"/>
      <c r="E71" s="42"/>
    </row>
    <row r="72" spans="3:7" x14ac:dyDescent="0.3">
      <c r="D72" s="36"/>
      <c r="E72" s="42"/>
    </row>
    <row r="73" spans="3:7" x14ac:dyDescent="0.3">
      <c r="D73" t="s">
        <v>28</v>
      </c>
      <c r="E73" t="s">
        <v>29</v>
      </c>
    </row>
    <row r="74" spans="3:7" x14ac:dyDescent="0.3">
      <c r="C74" s="37" t="s">
        <v>11</v>
      </c>
      <c r="D74" s="50">
        <v>1131</v>
      </c>
      <c r="E74" s="37">
        <v>2105</v>
      </c>
    </row>
    <row r="75" spans="3:7" x14ac:dyDescent="0.3">
      <c r="C75" s="37" t="s">
        <v>8</v>
      </c>
      <c r="D75" s="50">
        <v>31</v>
      </c>
      <c r="E75" s="37">
        <v>926</v>
      </c>
    </row>
    <row r="76" spans="3:7" x14ac:dyDescent="0.3">
      <c r="C76" s="37" t="s">
        <v>10</v>
      </c>
      <c r="D76" s="50">
        <v>2010</v>
      </c>
      <c r="E76" s="37">
        <v>571</v>
      </c>
    </row>
    <row r="77" spans="3:7" x14ac:dyDescent="0.3">
      <c r="C77" s="37" t="s">
        <v>9</v>
      </c>
      <c r="D77" s="50">
        <v>60</v>
      </c>
      <c r="E77" s="37">
        <v>180</v>
      </c>
    </row>
    <row r="78" spans="3:7" x14ac:dyDescent="0.3">
      <c r="C78" s="37" t="s">
        <v>26</v>
      </c>
      <c r="D78" s="50">
        <v>535</v>
      </c>
      <c r="E78" s="37">
        <v>2155</v>
      </c>
    </row>
    <row r="79" spans="3:7" x14ac:dyDescent="0.3">
      <c r="C79" s="37" t="s">
        <v>13</v>
      </c>
      <c r="D79" s="51">
        <v>0</v>
      </c>
      <c r="E79" s="37">
        <v>0</v>
      </c>
    </row>
    <row r="80" spans="3:7" x14ac:dyDescent="0.3">
      <c r="C80" s="37" t="s">
        <v>14</v>
      </c>
      <c r="D80" s="51">
        <v>0</v>
      </c>
      <c r="E80" s="37">
        <v>0</v>
      </c>
    </row>
    <row r="81" spans="3:10" x14ac:dyDescent="0.3">
      <c r="C81" s="37" t="s">
        <v>12</v>
      </c>
      <c r="D81" s="51">
        <v>0</v>
      </c>
      <c r="E81" s="37">
        <v>0</v>
      </c>
    </row>
    <row r="84" spans="3:10" x14ac:dyDescent="0.3">
      <c r="E84" s="19"/>
      <c r="F84" s="19"/>
      <c r="G84" s="19"/>
      <c r="I84" t="s">
        <v>15</v>
      </c>
    </row>
    <row r="85" spans="3:10" x14ac:dyDescent="0.3">
      <c r="E85" s="19"/>
      <c r="F85" s="19"/>
      <c r="G85" s="19"/>
    </row>
    <row r="86" spans="3:10" x14ac:dyDescent="0.3">
      <c r="E86" s="19"/>
      <c r="F86" s="19"/>
      <c r="G86" s="19"/>
    </row>
    <row r="87" spans="3:10" x14ac:dyDescent="0.3">
      <c r="E87" s="19"/>
      <c r="F87" s="19"/>
      <c r="G87" s="19"/>
      <c r="J87" t="s">
        <v>15</v>
      </c>
    </row>
    <row r="88" spans="3:10" x14ac:dyDescent="0.3">
      <c r="E88" s="19"/>
      <c r="F88" s="19"/>
      <c r="G88" s="19"/>
    </row>
    <row r="89" spans="3:10" x14ac:dyDescent="0.3">
      <c r="E89" s="19"/>
      <c r="F89" s="19"/>
      <c r="G89" s="19"/>
    </row>
    <row r="90" spans="3:10" x14ac:dyDescent="0.3">
      <c r="E90" s="19"/>
      <c r="F90" s="19"/>
      <c r="G90" s="19"/>
    </row>
    <row r="92" spans="3:10" ht="15.6" x14ac:dyDescent="0.3">
      <c r="C92" s="14" t="s">
        <v>25</v>
      </c>
      <c r="D92" s="14"/>
    </row>
    <row r="93" spans="3:10" ht="15.6" x14ac:dyDescent="0.3">
      <c r="C93" s="15" t="s">
        <v>27</v>
      </c>
      <c r="D93" s="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PRODUCCIÓN</vt:lpstr>
      <vt:lpstr>MIP</vt:lpstr>
      <vt:lpstr>POSCOSECHA</vt:lpstr>
      <vt:lpstr>EXTENSIÓN</vt:lpstr>
      <vt:lpstr>CAPACITACION</vt:lpstr>
      <vt:lpstr>DES. RURAL</vt:lpstr>
      <vt:lpstr>MC</vt:lpstr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tcont</dc:creator>
  <cp:lastModifiedBy>Freddy Cruz</cp:lastModifiedBy>
  <dcterms:created xsi:type="dcterms:W3CDTF">2021-10-29T17:44:32Z</dcterms:created>
  <dcterms:modified xsi:type="dcterms:W3CDTF">2023-05-12T15:19:58Z</dcterms:modified>
</cp:coreProperties>
</file>