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bal\OneDrive\Desktop\"/>
    </mc:Choice>
  </mc:AlternateContent>
  <xr:revisionPtr revIDLastSave="0" documentId="13_ncr:1_{CDA73712-1D86-4168-8611-38D4D74B5421}" xr6:coauthVersionLast="47" xr6:coauthVersionMax="47" xr10:uidLastSave="{00000000-0000-0000-0000-000000000000}"/>
  <bookViews>
    <workbookView xWindow="4155" yWindow="1350" windowWidth="18900" windowHeight="10890" xr2:uid="{153FA581-7C91-40CE-9A19-09904ED713C4}"/>
  </bookViews>
  <sheets>
    <sheet name="SIEMBRA" sheetId="1" r:id="rId1"/>
    <sheet name="MIP" sheetId="2" r:id="rId2"/>
    <sheet name="POSCOSECHA" sheetId="4" r:id="rId3"/>
    <sheet name="EXTENSIÓN" sheetId="6" r:id="rId4"/>
    <sheet name="CAPACITACIÓN " sheetId="7" r:id="rId5"/>
    <sheet name="MERCADO &amp; CERT." sheetId="8" r:id="rId6"/>
    <sheet name="GRAFICOS" sheetId="3" state="hidden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8" l="1"/>
  <c r="E17" i="8"/>
  <c r="E16" i="8"/>
  <c r="E15" i="8"/>
  <c r="E14" i="8"/>
  <c r="E13" i="8"/>
  <c r="E12" i="8"/>
  <c r="E11" i="8"/>
  <c r="E10" i="8"/>
  <c r="K15" i="6" l="1"/>
  <c r="J15" i="6"/>
  <c r="I15" i="6"/>
  <c r="H15" i="6"/>
  <c r="G15" i="6"/>
  <c r="F15" i="6"/>
  <c r="E15" i="6"/>
  <c r="D15" i="6"/>
  <c r="C15" i="6"/>
  <c r="L14" i="6"/>
  <c r="L13" i="6"/>
  <c r="L12" i="6"/>
  <c r="L11" i="6"/>
  <c r="L10" i="6"/>
  <c r="L9" i="6"/>
  <c r="L8" i="6"/>
  <c r="L15" i="6" s="1"/>
  <c r="L7" i="6"/>
  <c r="G39" i="4" l="1"/>
  <c r="F39" i="4"/>
  <c r="E39" i="4"/>
  <c r="D39" i="4"/>
  <c r="C39" i="4"/>
  <c r="X24" i="4"/>
  <c r="W24" i="4"/>
  <c r="V24" i="4"/>
  <c r="U24" i="4"/>
  <c r="T24" i="4"/>
  <c r="S24" i="4"/>
  <c r="P24" i="4"/>
  <c r="O24" i="4"/>
  <c r="N24" i="4"/>
  <c r="M24" i="4"/>
  <c r="L24" i="4"/>
  <c r="K24" i="4"/>
  <c r="H24" i="4"/>
  <c r="G24" i="4"/>
  <c r="E24" i="4"/>
  <c r="D24" i="4"/>
  <c r="C24" i="4"/>
  <c r="Y23" i="4"/>
  <c r="I23" i="4"/>
  <c r="F23" i="4"/>
  <c r="Y22" i="4"/>
  <c r="I22" i="4"/>
  <c r="F22" i="4"/>
  <c r="Y21" i="4"/>
  <c r="I21" i="4"/>
  <c r="F21" i="4"/>
  <c r="Y20" i="4"/>
  <c r="I20" i="4"/>
  <c r="F20" i="4"/>
  <c r="Y19" i="4"/>
  <c r="I19" i="4"/>
  <c r="F19" i="4"/>
  <c r="Y18" i="4"/>
  <c r="I18" i="4"/>
  <c r="F18" i="4"/>
  <c r="Y17" i="4"/>
  <c r="I17" i="4"/>
  <c r="F17" i="4"/>
  <c r="Y16" i="4"/>
  <c r="I16" i="4"/>
  <c r="F16" i="4"/>
  <c r="Y15" i="4"/>
  <c r="I15" i="4"/>
  <c r="F15" i="4"/>
  <c r="R24" i="4"/>
  <c r="Q24" i="4"/>
  <c r="I14" i="4"/>
  <c r="F14" i="4"/>
  <c r="J22" i="4" l="1"/>
  <c r="H39" i="4"/>
  <c r="J23" i="4"/>
  <c r="J21" i="4"/>
  <c r="J14" i="4"/>
  <c r="J19" i="4"/>
  <c r="F24" i="4"/>
  <c r="J16" i="4"/>
  <c r="Y14" i="4"/>
  <c r="J17" i="4"/>
  <c r="J20" i="4"/>
  <c r="I24" i="4"/>
  <c r="J18" i="4"/>
  <c r="Y24" i="4"/>
  <c r="J15" i="4"/>
  <c r="J24" i="4" l="1"/>
  <c r="I18" i="1"/>
  <c r="G18" i="1"/>
  <c r="D18" i="1"/>
  <c r="E18" i="1"/>
  <c r="C18" i="1"/>
  <c r="D30" i="2"/>
  <c r="F10" i="1"/>
  <c r="F11" i="1"/>
  <c r="J14" i="1" l="1"/>
  <c r="F15" i="1" l="1"/>
  <c r="H15" i="1" s="1"/>
  <c r="F14" i="1"/>
  <c r="F13" i="1"/>
  <c r="F12" i="1"/>
  <c r="F17" i="1"/>
  <c r="F16" i="1"/>
  <c r="H16" i="1" s="1"/>
  <c r="J16" i="1" s="1"/>
  <c r="J15" i="1" l="1"/>
  <c r="H18" i="1"/>
  <c r="L23" i="2"/>
  <c r="K30" i="2" l="1"/>
  <c r="J30" i="2"/>
  <c r="I30" i="2"/>
  <c r="H30" i="2"/>
  <c r="C30" i="2"/>
  <c r="B30" i="2"/>
  <c r="L29" i="2"/>
  <c r="F29" i="2"/>
  <c r="L28" i="2"/>
  <c r="F28" i="2"/>
  <c r="L27" i="2"/>
  <c r="F27" i="2"/>
  <c r="L26" i="2"/>
  <c r="F26" i="2"/>
  <c r="L25" i="2"/>
  <c r="F25" i="2"/>
  <c r="L24" i="2"/>
  <c r="F24" i="2"/>
  <c r="F23" i="2"/>
  <c r="L22" i="2"/>
  <c r="F22" i="2"/>
  <c r="F17" i="2"/>
  <c r="E17" i="2"/>
  <c r="D17" i="2"/>
  <c r="C17" i="2"/>
  <c r="B17" i="2"/>
  <c r="L16" i="2"/>
  <c r="G16" i="2"/>
  <c r="L15" i="2"/>
  <c r="G15" i="2"/>
  <c r="G14" i="2"/>
  <c r="G13" i="2"/>
  <c r="G12" i="2"/>
  <c r="G11" i="2"/>
  <c r="G10" i="2"/>
  <c r="G9" i="2"/>
  <c r="H17" i="2" l="1"/>
  <c r="L10" i="2"/>
  <c r="L9" i="2"/>
  <c r="L12" i="2"/>
  <c r="G17" i="2"/>
  <c r="L30" i="2"/>
  <c r="F30" i="2"/>
  <c r="I17" i="2" l="1"/>
  <c r="L13" i="2"/>
  <c r="L11" i="2"/>
  <c r="B18" i="1" l="1"/>
  <c r="J17" i="1"/>
  <c r="J13" i="1"/>
  <c r="J12" i="1"/>
  <c r="J11" i="1"/>
  <c r="J10" i="1"/>
  <c r="K17" i="2" l="1"/>
  <c r="J17" i="2"/>
  <c r="L14" i="2"/>
  <c r="L17" i="2" s="1"/>
  <c r="J18" i="1"/>
  <c r="F18" i="1" l="1"/>
</calcChain>
</file>

<file path=xl/sharedStrings.xml><?xml version="1.0" encoding="utf-8"?>
<sst xmlns="http://schemas.openxmlformats.org/spreadsheetml/2006/main" count="306" uniqueCount="118">
  <si>
    <t>BENEFICIARIOS</t>
  </si>
  <si>
    <t>REGIONALES</t>
  </si>
  <si>
    <t>PLANTAS SEMBRADAS</t>
  </si>
  <si>
    <t>TAREAS FOMENTADAS</t>
  </si>
  <si>
    <t>H</t>
  </si>
  <si>
    <t>M</t>
  </si>
  <si>
    <t>TOTALES</t>
  </si>
  <si>
    <t>TAREAS RENOVADAS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</si>
  <si>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</si>
  <si>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</si>
  <si>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</si>
  <si>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</si>
  <si>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</si>
  <si>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</si>
  <si>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</si>
  <si>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 </t>
  </si>
  <si>
    <t>RESUMEN MANEJO INTERADO DE PLAGAS</t>
  </si>
  <si>
    <t>TRAMPEO DE BROCA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</si>
  <si>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</si>
  <si>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</si>
  <si>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</si>
  <si>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</si>
  <si>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</si>
  <si>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</si>
  <si>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</si>
  <si>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</si>
  <si>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 xml:space="preserve">Ing. Toribio Contreras R. </t>
  </si>
  <si>
    <t>CENTRAL</t>
  </si>
  <si>
    <t>Septiembre, 2022.</t>
  </si>
  <si>
    <t>Trimestre abr/jun</t>
  </si>
  <si>
    <t>Trimestre jul/sep</t>
  </si>
  <si>
    <t xml:space="preserve">Tareas de Café Sembradas </t>
  </si>
  <si>
    <t>Plantas  de Café Sembradas</t>
  </si>
  <si>
    <t xml:space="preserve">Tareas intervenidas con instalacion de trampas para control de broca </t>
  </si>
  <si>
    <t xml:space="preserve">Tareas con Productos Quimicos para control de Enfermedades </t>
  </si>
  <si>
    <t>FEBRERO, 2023.</t>
  </si>
  <si>
    <t>INFORME DE SIEMBRA DE PLANTAS DE CAFÉ EN FOMENTO Y RENOVACIÓN DE CAFETALES</t>
  </si>
  <si>
    <t>DIVISIÓN COSECHA Y POSTCOSECHA DEL CAFÉ</t>
  </si>
  <si>
    <t>INFORME MENSUAL, MES DE FEBRERO 2023</t>
  </si>
  <si>
    <t>PRODUCCIÓN NACIONAL ESTIMADA Y REPORTE DE COSECHA  2022-2023</t>
  </si>
  <si>
    <t>No.</t>
  </si>
  <si>
    <t>DIRECCIÓN REGIONAL</t>
  </si>
  <si>
    <t>TOTAL TAS. SEMBRADAS</t>
  </si>
  <si>
    <t xml:space="preserve"> TAREAS EN PRODUCCIÓN</t>
  </si>
  <si>
    <t>PRODUCIÓN ESPERADA  (QQS.)</t>
  </si>
  <si>
    <t>CAFÉ RECOLECTADO  COSECHA 2022-2023. (QQS.)</t>
  </si>
  <si>
    <r>
      <rPr>
        <b/>
        <sz val="12"/>
        <color theme="1"/>
        <rFont val="Calibri"/>
        <family val="2"/>
        <scheme val="minor"/>
      </rPr>
      <t xml:space="preserve">PV </t>
    </r>
    <r>
      <rPr>
        <b/>
        <sz val="11"/>
        <color theme="1"/>
        <rFont val="Calibri"/>
        <family val="2"/>
        <scheme val="minor"/>
      </rPr>
      <t xml:space="preserve">                   </t>
    </r>
    <r>
      <rPr>
        <b/>
        <sz val="9"/>
        <color theme="1"/>
        <rFont val="Calibri"/>
        <family val="2"/>
        <scheme val="minor"/>
      </rPr>
      <t xml:space="preserve">     </t>
    </r>
    <r>
      <rPr>
        <b/>
        <sz val="10"/>
        <color theme="1"/>
        <rFont val="Calibri"/>
        <family val="2"/>
      </rPr>
      <t>&gt; 10 AÑOS</t>
    </r>
  </si>
  <si>
    <r>
      <t xml:space="preserve">PN                </t>
    </r>
    <r>
      <rPr>
        <b/>
        <sz val="10"/>
        <color theme="1"/>
        <rFont val="Calibri"/>
        <family val="2"/>
      </rPr>
      <t>≤ 10 AÑOS</t>
    </r>
  </si>
  <si>
    <t>TOTAL     TAS.</t>
  </si>
  <si>
    <r>
      <rPr>
        <b/>
        <sz val="12"/>
        <color theme="1"/>
        <rFont val="Calibri"/>
        <family val="2"/>
        <scheme val="minor"/>
      </rPr>
      <t xml:space="preserve">PV </t>
    </r>
    <r>
      <rPr>
        <b/>
        <sz val="11"/>
        <color theme="1"/>
        <rFont val="Calibri"/>
        <family val="2"/>
        <scheme val="minor"/>
      </rPr>
      <t xml:space="preserve">                      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</rPr>
      <t>&gt; 10 AÑOS</t>
    </r>
  </si>
  <si>
    <r>
      <t xml:space="preserve">PN                    </t>
    </r>
    <r>
      <rPr>
        <b/>
        <sz val="10"/>
        <color theme="1"/>
        <rFont val="Calibri"/>
        <family val="2"/>
      </rPr>
      <t>≤ 10 AÑOS</t>
    </r>
  </si>
  <si>
    <t>Total</t>
  </si>
  <si>
    <t>Productividad Esperada qqs./tas.</t>
  </si>
  <si>
    <t>AGTO.</t>
  </si>
  <si>
    <t>SEPT.</t>
  </si>
  <si>
    <t>OCT.</t>
  </si>
  <si>
    <t>NOV.</t>
  </si>
  <si>
    <t>DIC.</t>
  </si>
  <si>
    <t>ENERO</t>
  </si>
  <si>
    <t>FEBRERO</t>
  </si>
  <si>
    <t>TOTAL QQs.</t>
  </si>
  <si>
    <t>PV</t>
  </si>
  <si>
    <t>PN</t>
  </si>
  <si>
    <t>NORCENTAL</t>
  </si>
  <si>
    <r>
      <t xml:space="preserve">NORDESTE  </t>
    </r>
    <r>
      <rPr>
        <b/>
        <sz val="12"/>
        <color rgb="FFFF0000"/>
        <rFont val="Calibri"/>
        <family val="2"/>
        <scheme val="minor"/>
      </rPr>
      <t>ROBUSTA</t>
    </r>
  </si>
  <si>
    <r>
      <t>SURESTE</t>
    </r>
    <r>
      <rPr>
        <b/>
        <sz val="12"/>
        <color rgb="FFFF0000"/>
        <rFont val="Calibri"/>
        <family val="2"/>
        <scheme val="minor"/>
      </rPr>
      <t xml:space="preserve"> ROBUSTA</t>
    </r>
  </si>
  <si>
    <t>TOTAL</t>
  </si>
  <si>
    <t>CUADRO RESUMEN DE: EQUIPOS, MAQUINARIAS E INFRAESTRUCTURAS,  PARA EL BENEFICCIADO DEL CAFÉ, INTERVENIDAS EN FEBRERO 2023</t>
  </si>
  <si>
    <t>DESPULPADORA</t>
  </si>
  <si>
    <t>MOLINO</t>
  </si>
  <si>
    <t xml:space="preserve">OTROS </t>
  </si>
  <si>
    <t xml:space="preserve">CENTRAL </t>
  </si>
  <si>
    <t>Nota: Se reparó un molino #2 y 3 Beneficios Húmedos.</t>
  </si>
  <si>
    <t>Visitas Ficas</t>
  </si>
  <si>
    <t>Adiestramientos</t>
  </si>
  <si>
    <t>Dem. Métodos</t>
  </si>
  <si>
    <t>Dem. Resultados</t>
  </si>
  <si>
    <t>Giras</t>
  </si>
  <si>
    <t>Días de Campo</t>
  </si>
  <si>
    <t>Reuniones</t>
  </si>
  <si>
    <t>Total P.</t>
  </si>
  <si>
    <t>RESUMEN MES DE FEBRERO  2023 DE LAS ACTIVIDADES DE EXTENSIÓN</t>
  </si>
  <si>
    <t>CURSOS</t>
  </si>
  <si>
    <t>TALLERES</t>
  </si>
  <si>
    <t>CHARLAS</t>
  </si>
  <si>
    <t>RESUMEN MES DE FEBRERO  2023 DE LAS ACTIVIDADES DE CAPACITACIÓN</t>
  </si>
  <si>
    <t>FEBRERO - 23</t>
  </si>
  <si>
    <t>DETALLE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</si>
  <si>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</si>
  <si>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</si>
  <si>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</si>
  <si>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</si>
  <si>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</si>
  <si>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</si>
  <si>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</si>
  <si>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</si>
  <si>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</si>
  <si>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</si>
  <si>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</si>
  <si>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DIVISION DE COMERCIAL Y CERTIFICACIÓN</t>
  </si>
  <si>
    <t>Actividades realizadas durante el año 2023</t>
  </si>
  <si>
    <t>DIVISION DE VERIFICACION</t>
  </si>
  <si>
    <t>FEB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</si>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</sst>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5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6" borderId="0" xfId="0" applyFill="1"/>
    <xf numFmtId="0" fontId="4" fillId="7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7" fillId="8" borderId="3" xfId="0" applyFont="1" applyFill="1" applyBorder="1" applyAlignment="1">
      <alignment horizontal="left"/>
    </xf>
    <xf numFmtId="0" fontId="8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8" borderId="10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6" borderId="3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164" fontId="9" fillId="0" borderId="0" xfId="1" applyNumberFormat="1" applyFont="1" applyFill="1" applyBorder="1" applyAlignment="1">
      <alignment horizontal="right"/>
    </xf>
    <xf numFmtId="3" fontId="0" fillId="0" borderId="0" xfId="0" applyNumberFormat="1"/>
    <xf numFmtId="164" fontId="0" fillId="0" borderId="0" xfId="1" applyNumberFormat="1" applyFont="1" applyBorder="1"/>
    <xf numFmtId="164" fontId="0" fillId="0" borderId="1" xfId="0" applyNumberFormat="1" applyBorder="1"/>
    <xf numFmtId="3" fontId="9" fillId="0" borderId="0" xfId="0" applyNumberFormat="1" applyFont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3" fontId="10" fillId="0" borderId="0" xfId="0" applyNumberFormat="1" applyFont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9" fillId="0" borderId="1" xfId="1" applyNumberFormat="1" applyFont="1" applyBorder="1" applyAlignment="1"/>
    <xf numFmtId="164" fontId="9" fillId="6" borderId="1" xfId="1" applyNumberFormat="1" applyFont="1" applyFill="1" applyBorder="1" applyAlignment="1"/>
    <xf numFmtId="43" fontId="9" fillId="0" borderId="1" xfId="1" applyFont="1" applyBorder="1" applyAlignment="1"/>
    <xf numFmtId="43" fontId="9" fillId="6" borderId="1" xfId="1" applyFont="1" applyFill="1" applyBorder="1" applyAlignment="1"/>
    <xf numFmtId="164" fontId="10" fillId="0" borderId="1" xfId="1" applyNumberFormat="1" applyFont="1" applyBorder="1" applyAlignment="1">
      <alignment horizontal="right"/>
    </xf>
    <xf numFmtId="164" fontId="0" fillId="0" borderId="14" xfId="1" applyNumberFormat="1" applyFont="1" applyBorder="1" applyAlignment="1">
      <alignment horizontal="right"/>
    </xf>
    <xf numFmtId="164" fontId="0" fillId="0" borderId="15" xfId="1" applyNumberFormat="1" applyFont="1" applyBorder="1" applyAlignment="1">
      <alignment horizontal="right"/>
    </xf>
    <xf numFmtId="164" fontId="10" fillId="0" borderId="0" xfId="1" applyNumberFormat="1" applyFont="1" applyAlignment="1">
      <alignment horizontal="right"/>
    </xf>
    <xf numFmtId="164" fontId="0" fillId="0" borderId="18" xfId="1" applyNumberFormat="1" applyFont="1" applyBorder="1" applyAlignment="1">
      <alignment horizontal="right"/>
    </xf>
    <xf numFmtId="164" fontId="0" fillId="0" borderId="19" xfId="1" applyNumberFormat="1" applyFont="1" applyBorder="1" applyAlignment="1">
      <alignment horizontal="right"/>
    </xf>
    <xf numFmtId="164" fontId="10" fillId="0" borderId="11" xfId="1" applyNumberFormat="1" applyFont="1" applyBorder="1" applyAlignment="1">
      <alignment horizontal="right"/>
    </xf>
    <xf numFmtId="164" fontId="1" fillId="0" borderId="16" xfId="1" applyNumberFormat="1" applyFont="1" applyBorder="1" applyAlignment="1">
      <alignment horizontal="right"/>
    </xf>
    <xf numFmtId="164" fontId="1" fillId="0" borderId="17" xfId="1" applyNumberFormat="1" applyFont="1" applyBorder="1" applyAlignment="1">
      <alignment horizontal="right"/>
    </xf>
    <xf numFmtId="164" fontId="10" fillId="0" borderId="3" xfId="1" applyNumberFormat="1" applyFont="1" applyBorder="1" applyAlignment="1">
      <alignment horizontal="right"/>
    </xf>
    <xf numFmtId="164" fontId="5" fillId="6" borderId="1" xfId="1" applyNumberFormat="1" applyFont="1" applyFill="1" applyBorder="1" applyAlignment="1">
      <alignment horizontal="right"/>
    </xf>
    <xf numFmtId="0" fontId="2" fillId="0" borderId="0" xfId="0" applyFont="1"/>
    <xf numFmtId="164" fontId="5" fillId="6" borderId="3" xfId="1" applyNumberFormat="1" applyFont="1" applyFill="1" applyBorder="1" applyAlignment="1">
      <alignment horizontal="right"/>
    </xf>
    <xf numFmtId="164" fontId="5" fillId="0" borderId="0" xfId="1" applyNumberFormat="1" applyFont="1" applyAlignment="1">
      <alignment horizontal="right"/>
    </xf>
    <xf numFmtId="164" fontId="5" fillId="6" borderId="20" xfId="1" applyNumberFormat="1" applyFont="1" applyFill="1" applyBorder="1" applyAlignment="1">
      <alignment horizontal="right"/>
    </xf>
    <xf numFmtId="164" fontId="5" fillId="6" borderId="21" xfId="1" applyNumberFormat="1" applyFont="1" applyFill="1" applyBorder="1" applyAlignment="1">
      <alignment horizontal="right"/>
    </xf>
    <xf numFmtId="164" fontId="5" fillId="6" borderId="11" xfId="1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4" fillId="11" borderId="5" xfId="0" applyFont="1" applyFill="1" applyBorder="1" applyAlignment="1">
      <alignment horizontal="center" vertical="center" wrapText="1"/>
    </xf>
    <xf numFmtId="0" fontId="2" fillId="12" borderId="27" xfId="0" applyFont="1" applyFill="1" applyBorder="1" applyAlignment="1">
      <alignment horizontal="center" vertical="center"/>
    </xf>
    <xf numFmtId="0" fontId="2" fillId="12" borderId="28" xfId="0" applyFont="1" applyFill="1" applyBorder="1" applyAlignment="1">
      <alignment horizontal="center" vertical="center"/>
    </xf>
    <xf numFmtId="0" fontId="2" fillId="12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14" fillId="0" borderId="4" xfId="0" applyFont="1" applyBorder="1"/>
    <xf numFmtId="3" fontId="14" fillId="0" borderId="28" xfId="0" applyNumberFormat="1" applyFont="1" applyBorder="1" applyAlignment="1">
      <alignment horizontal="right" vertical="center"/>
    </xf>
    <xf numFmtId="164" fontId="14" fillId="0" borderId="5" xfId="1" applyNumberFormat="1" applyFont="1" applyBorder="1"/>
    <xf numFmtId="164" fontId="14" fillId="0" borderId="28" xfId="1" applyNumberFormat="1" applyFont="1" applyBorder="1"/>
    <xf numFmtId="43" fontId="14" fillId="0" borderId="28" xfId="1" applyFont="1" applyBorder="1"/>
    <xf numFmtId="0" fontId="2" fillId="0" borderId="28" xfId="0" applyFont="1" applyBorder="1" applyAlignment="1">
      <alignment horizontal="center"/>
    </xf>
    <xf numFmtId="0" fontId="14" fillId="0" borderId="31" xfId="0" applyFont="1" applyBorder="1"/>
    <xf numFmtId="3" fontId="14" fillId="0" borderId="23" xfId="0" applyNumberFormat="1" applyFont="1" applyBorder="1" applyAlignment="1">
      <alignment horizontal="right" vertical="center"/>
    </xf>
    <xf numFmtId="164" fontId="14" fillId="0" borderId="0" xfId="1" applyNumberFormat="1" applyFont="1" applyBorder="1"/>
    <xf numFmtId="164" fontId="14" fillId="0" borderId="23" xfId="1" applyNumberFormat="1" applyFont="1" applyBorder="1"/>
    <xf numFmtId="164" fontId="14" fillId="0" borderId="5" xfId="1" applyNumberFormat="1" applyFont="1" applyBorder="1" applyAlignment="1">
      <alignment horizontal="right" vertical="center"/>
    </xf>
    <xf numFmtId="164" fontId="14" fillId="0" borderId="28" xfId="1" applyNumberFormat="1" applyFont="1" applyBorder="1" applyAlignment="1">
      <alignment horizontal="right" vertical="center"/>
    </xf>
    <xf numFmtId="0" fontId="14" fillId="0" borderId="32" xfId="0" applyFont="1" applyBorder="1" applyAlignment="1">
      <alignment wrapText="1"/>
    </xf>
    <xf numFmtId="164" fontId="14" fillId="0" borderId="0" xfId="1" applyNumberFormat="1" applyFont="1" applyFill="1" applyBorder="1" applyAlignment="1">
      <alignment horizontal="right" vertical="center"/>
    </xf>
    <xf numFmtId="164" fontId="14" fillId="0" borderId="23" xfId="1" applyNumberFormat="1" applyFont="1" applyFill="1" applyBorder="1" applyAlignment="1">
      <alignment horizontal="right" vertical="center"/>
    </xf>
    <xf numFmtId="164" fontId="14" fillId="0" borderId="23" xfId="1" applyNumberFormat="1" applyFont="1" applyBorder="1" applyAlignment="1">
      <alignment vertical="center"/>
    </xf>
    <xf numFmtId="43" fontId="14" fillId="0" borderId="28" xfId="1" applyFont="1" applyBorder="1" applyAlignment="1">
      <alignment vertical="center"/>
    </xf>
    <xf numFmtId="164" fontId="14" fillId="0" borderId="5" xfId="1" applyNumberFormat="1" applyFont="1" applyFill="1" applyBorder="1"/>
    <xf numFmtId="164" fontId="14" fillId="0" borderId="28" xfId="1" applyNumberFormat="1" applyFont="1" applyFill="1" applyBorder="1"/>
    <xf numFmtId="0" fontId="2" fillId="0" borderId="23" xfId="0" applyFont="1" applyBorder="1" applyAlignment="1">
      <alignment horizontal="center"/>
    </xf>
    <xf numFmtId="3" fontId="14" fillId="13" borderId="28" xfId="0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/>
    </xf>
    <xf numFmtId="164" fontId="14" fillId="0" borderId="23" xfId="1" applyNumberFormat="1" applyFont="1" applyFill="1" applyBorder="1" applyAlignment="1">
      <alignment horizontal="right"/>
    </xf>
    <xf numFmtId="164" fontId="14" fillId="0" borderId="5" xfId="1" applyNumberFormat="1" applyFont="1" applyFill="1" applyBorder="1" applyAlignment="1"/>
    <xf numFmtId="164" fontId="14" fillId="0" borderId="28" xfId="1" applyNumberFormat="1" applyFont="1" applyFill="1" applyBorder="1" applyAlignment="1"/>
    <xf numFmtId="0" fontId="14" fillId="0" borderId="32" xfId="0" applyFont="1" applyBorder="1"/>
    <xf numFmtId="164" fontId="18" fillId="0" borderId="34" xfId="1" applyNumberFormat="1" applyFont="1" applyBorder="1" applyAlignment="1">
      <alignment horizontal="right" vertical="center"/>
    </xf>
    <xf numFmtId="164" fontId="18" fillId="0" borderId="25" xfId="1" applyNumberFormat="1" applyFont="1" applyBorder="1" applyAlignment="1">
      <alignment horizontal="right" vertical="center"/>
    </xf>
    <xf numFmtId="164" fontId="14" fillId="0" borderId="25" xfId="1" applyNumberFormat="1" applyFont="1" applyBorder="1"/>
    <xf numFmtId="164" fontId="14" fillId="0" borderId="25" xfId="1" applyNumberFormat="1" applyFont="1" applyBorder="1" applyAlignment="1">
      <alignment vertical="center"/>
    </xf>
    <xf numFmtId="0" fontId="2" fillId="0" borderId="25" xfId="0" applyFont="1" applyBorder="1" applyAlignment="1">
      <alignment horizontal="center"/>
    </xf>
    <xf numFmtId="3" fontId="14" fillId="0" borderId="25" xfId="0" applyNumberFormat="1" applyFont="1" applyBorder="1" applyAlignment="1">
      <alignment horizontal="right" vertical="center"/>
    </xf>
    <xf numFmtId="164" fontId="14" fillId="0" borderId="5" xfId="1" applyNumberFormat="1" applyFont="1" applyBorder="1" applyAlignment="1">
      <alignment horizontal="right"/>
    </xf>
    <xf numFmtId="3" fontId="13" fillId="14" borderId="28" xfId="0" applyNumberFormat="1" applyFont="1" applyFill="1" applyBorder="1"/>
    <xf numFmtId="164" fontId="13" fillId="14" borderId="26" xfId="0" applyNumberFormat="1" applyFont="1" applyFill="1" applyBorder="1"/>
    <xf numFmtId="164" fontId="13" fillId="14" borderId="34" xfId="0" applyNumberFormat="1" applyFont="1" applyFill="1" applyBorder="1"/>
    <xf numFmtId="164" fontId="7" fillId="14" borderId="28" xfId="1" applyNumberFormat="1" applyFont="1" applyFill="1" applyBorder="1"/>
    <xf numFmtId="0" fontId="1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0" fillId="2" borderId="28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43" fontId="0" fillId="0" borderId="0" xfId="0" applyNumberFormat="1"/>
    <xf numFmtId="43" fontId="1" fillId="0" borderId="0" xfId="1" applyFont="1" applyBorder="1"/>
    <xf numFmtId="0" fontId="20" fillId="15" borderId="29" xfId="0" applyFont="1" applyFill="1" applyBorder="1" applyAlignment="1">
      <alignment horizontal="center"/>
    </xf>
    <xf numFmtId="0" fontId="5" fillId="0" borderId="14" xfId="0" applyFont="1" applyBorder="1" applyAlignment="1">
      <alignment horizontal="left" vertical="center"/>
    </xf>
    <xf numFmtId="0" fontId="20" fillId="15" borderId="15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0" fillId="15" borderId="15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20" fillId="15" borderId="33" xfId="0" applyFont="1" applyFill="1" applyBorder="1" applyAlignment="1">
      <alignment horizontal="center"/>
    </xf>
    <xf numFmtId="0" fontId="5" fillId="0" borderId="35" xfId="0" applyFont="1" applyBorder="1" applyAlignment="1">
      <alignment horizontal="left"/>
    </xf>
    <xf numFmtId="0" fontId="21" fillId="0" borderId="0" xfId="0" applyFont="1"/>
    <xf numFmtId="0" fontId="22" fillId="0" borderId="0" xfId="0" applyFont="1"/>
    <xf numFmtId="0" fontId="2" fillId="0" borderId="1" xfId="0" applyFont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164" fontId="4" fillId="8" borderId="1" xfId="1" applyNumberFormat="1" applyFont="1" applyFill="1" applyBorder="1" applyAlignment="1">
      <alignment horizontal="right" vertical="center"/>
    </xf>
    <xf numFmtId="164" fontId="4" fillId="8" borderId="1" xfId="1" applyNumberFormat="1" applyFont="1" applyFill="1" applyBorder="1" applyAlignment="1">
      <alignment horizontal="right"/>
    </xf>
    <xf numFmtId="0" fontId="3" fillId="8" borderId="1" xfId="0" applyFont="1" applyFill="1" applyBorder="1" applyAlignment="1">
      <alignment horizontal="right"/>
    </xf>
    <xf numFmtId="0" fontId="3" fillId="8" borderId="1" xfId="0" applyFont="1" applyFill="1" applyBorder="1" applyAlignment="1">
      <alignment horizontal="right" vertical="center"/>
    </xf>
    <xf numFmtId="43" fontId="14" fillId="14" borderId="28" xfId="1" applyFont="1" applyFill="1" applyBorder="1"/>
    <xf numFmtId="43" fontId="14" fillId="14" borderId="5" xfId="1" applyFont="1" applyFill="1" applyBorder="1"/>
    <xf numFmtId="43" fontId="14" fillId="14" borderId="6" xfId="1" applyFont="1" applyFill="1" applyBorder="1"/>
    <xf numFmtId="43" fontId="14" fillId="14" borderId="4" xfId="1" applyFont="1" applyFill="1" applyBorder="1"/>
    <xf numFmtId="43" fontId="14" fillId="14" borderId="32" xfId="1" applyFont="1" applyFill="1" applyBorder="1"/>
    <xf numFmtId="43" fontId="22" fillId="0" borderId="28" xfId="1" applyFont="1" applyBorder="1"/>
    <xf numFmtId="43" fontId="22" fillId="0" borderId="5" xfId="1" applyFont="1" applyBorder="1"/>
    <xf numFmtId="43" fontId="22" fillId="0" borderId="4" xfId="1" applyFont="1" applyBorder="1"/>
    <xf numFmtId="43" fontId="22" fillId="0" borderId="29" xfId="1" applyFont="1" applyBorder="1"/>
    <xf numFmtId="43" fontId="22" fillId="0" borderId="30" xfId="1" applyFont="1" applyBorder="1"/>
    <xf numFmtId="43" fontId="23" fillId="0" borderId="28" xfId="1" applyFont="1" applyBorder="1" applyAlignment="1">
      <alignment horizontal="center"/>
    </xf>
    <xf numFmtId="43" fontId="23" fillId="0" borderId="4" xfId="1" applyFont="1" applyBorder="1" applyAlignment="1">
      <alignment horizontal="center"/>
    </xf>
    <xf numFmtId="43" fontId="23" fillId="0" borderId="4" xfId="1" applyFont="1" applyBorder="1" applyAlignment="1">
      <alignment horizontal="right"/>
    </xf>
    <xf numFmtId="43" fontId="22" fillId="0" borderId="28" xfId="1" applyFont="1" applyBorder="1" applyAlignment="1">
      <alignment horizontal="right" vertical="center"/>
    </xf>
    <xf numFmtId="43" fontId="22" fillId="0" borderId="5" xfId="1" applyFont="1" applyBorder="1" applyAlignment="1">
      <alignment horizontal="right" vertical="center"/>
    </xf>
    <xf numFmtId="43" fontId="22" fillId="0" borderId="6" xfId="1" applyFont="1" applyBorder="1" applyAlignment="1">
      <alignment horizontal="right" vertical="center"/>
    </xf>
    <xf numFmtId="43" fontId="22" fillId="0" borderId="23" xfId="1" applyFont="1" applyBorder="1"/>
    <xf numFmtId="43" fontId="22" fillId="0" borderId="0" xfId="1" applyFont="1" applyBorder="1"/>
    <xf numFmtId="43" fontId="22" fillId="0" borderId="28" xfId="1" applyFont="1" applyBorder="1" applyAlignment="1">
      <alignment horizontal="right"/>
    </xf>
    <xf numFmtId="43" fontId="22" fillId="0" borderId="31" xfId="1" applyFont="1" applyBorder="1"/>
    <xf numFmtId="43" fontId="22" fillId="0" borderId="15" xfId="1" applyFont="1" applyBorder="1"/>
    <xf numFmtId="43" fontId="22" fillId="0" borderId="14" xfId="1" applyFont="1" applyBorder="1"/>
    <xf numFmtId="43" fontId="22" fillId="0" borderId="0" xfId="1" applyFont="1"/>
    <xf numFmtId="43" fontId="22" fillId="0" borderId="6" xfId="1" applyFont="1" applyBorder="1"/>
    <xf numFmtId="43" fontId="22" fillId="0" borderId="23" xfId="1" applyFont="1" applyFill="1" applyBorder="1" applyAlignment="1">
      <alignment horizontal="right" vertical="center"/>
    </xf>
    <xf numFmtId="43" fontId="22" fillId="0" borderId="0" xfId="1" applyFont="1" applyBorder="1" applyAlignment="1">
      <alignment vertical="center"/>
    </xf>
    <xf numFmtId="43" fontId="22" fillId="0" borderId="28" xfId="1" applyFont="1" applyBorder="1" applyAlignment="1">
      <alignment vertical="center"/>
    </xf>
    <xf numFmtId="43" fontId="22" fillId="0" borderId="4" xfId="1" applyFont="1" applyBorder="1" applyAlignment="1">
      <alignment horizontal="right" vertical="center"/>
    </xf>
    <xf numFmtId="43" fontId="22" fillId="0" borderId="15" xfId="1" applyFont="1" applyBorder="1" applyAlignment="1">
      <alignment vertical="center"/>
    </xf>
    <xf numFmtId="43" fontId="22" fillId="0" borderId="14" xfId="1" applyFont="1" applyBorder="1" applyAlignment="1">
      <alignment vertical="center"/>
    </xf>
    <xf numFmtId="43" fontId="22" fillId="0" borderId="28" xfId="1" applyFont="1" applyFill="1" applyBorder="1" applyAlignment="1">
      <alignment horizontal="right" vertical="center"/>
    </xf>
    <xf numFmtId="43" fontId="22" fillId="0" borderId="4" xfId="1" applyFont="1" applyFill="1" applyBorder="1" applyAlignment="1">
      <alignment horizontal="right" vertical="center"/>
    </xf>
    <xf numFmtId="43" fontId="22" fillId="0" borderId="23" xfId="1" applyFont="1" applyFill="1" applyBorder="1" applyAlignment="1">
      <alignment horizontal="right"/>
    </xf>
    <xf numFmtId="43" fontId="22" fillId="0" borderId="32" xfId="1" applyFont="1" applyBorder="1"/>
    <xf numFmtId="43" fontId="22" fillId="0" borderId="25" xfId="1" applyFont="1" applyBorder="1"/>
    <xf numFmtId="43" fontId="22" fillId="0" borderId="23" xfId="1" applyFont="1" applyBorder="1" applyAlignment="1">
      <alignment horizontal="right"/>
    </xf>
    <xf numFmtId="43" fontId="22" fillId="0" borderId="26" xfId="1" applyFont="1" applyBorder="1"/>
    <xf numFmtId="43" fontId="22" fillId="0" borderId="33" xfId="1" applyFont="1" applyBorder="1"/>
    <xf numFmtId="43" fontId="22" fillId="0" borderId="35" xfId="1" applyFont="1" applyBorder="1"/>
    <xf numFmtId="43" fontId="22" fillId="0" borderId="23" xfId="1" applyFont="1" applyBorder="1" applyAlignment="1">
      <alignment vertical="center"/>
    </xf>
    <xf numFmtId="43" fontId="22" fillId="0" borderId="5" xfId="1" applyFont="1" applyBorder="1" applyAlignment="1">
      <alignment vertical="center"/>
    </xf>
    <xf numFmtId="43" fontId="22" fillId="0" borderId="0" xfId="1" applyFont="1" applyAlignment="1">
      <alignment horizontal="right" vertical="center"/>
    </xf>
    <xf numFmtId="43" fontId="22" fillId="0" borderId="23" xfId="1" applyFont="1" applyBorder="1" applyAlignment="1">
      <alignment horizontal="right" vertical="center"/>
    </xf>
    <xf numFmtId="0" fontId="24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3" applyFont="1" applyFill="1" applyBorder="1" applyAlignment="1">
      <alignment horizontal="center" vertical="center"/>
    </xf>
    <xf numFmtId="0" fontId="8" fillId="16" borderId="1" xfId="3" applyFont="1" applyFill="1" applyBorder="1" applyAlignment="1">
      <alignment horizontal="center" vertical="center"/>
    </xf>
    <xf numFmtId="0" fontId="8" fillId="17" borderId="1" xfId="3" applyFont="1" applyFill="1" applyBorder="1" applyAlignment="1">
      <alignment horizontal="center" vertical="center"/>
    </xf>
    <xf numFmtId="0" fontId="9" fillId="0" borderId="1" xfId="0" applyFont="1" applyBorder="1"/>
    <xf numFmtId="0" fontId="9" fillId="18" borderId="1" xfId="3" applyFont="1" applyFill="1" applyBorder="1" applyAlignment="1">
      <alignment horizontal="left"/>
    </xf>
    <xf numFmtId="164" fontId="25" fillId="0" borderId="1" xfId="4" applyNumberFormat="1" applyFont="1" applyFill="1" applyBorder="1" applyAlignment="1">
      <alignment horizontal="right"/>
    </xf>
    <xf numFmtId="164" fontId="9" fillId="0" borderId="1" xfId="0" applyNumberFormat="1" applyFont="1" applyBorder="1"/>
    <xf numFmtId="0" fontId="14" fillId="0" borderId="1" xfId="0" applyFont="1" applyBorder="1"/>
    <xf numFmtId="0" fontId="9" fillId="0" borderId="1" xfId="3" applyFont="1" applyBorder="1" applyAlignment="1">
      <alignment horizontal="left"/>
    </xf>
    <xf numFmtId="0" fontId="8" fillId="0" borderId="1" xfId="0" applyFont="1" applyBorder="1"/>
    <xf numFmtId="164" fontId="8" fillId="0" borderId="1" xfId="4" applyNumberFormat="1" applyFont="1" applyBorder="1"/>
    <xf numFmtId="0" fontId="8" fillId="0" borderId="1" xfId="4" applyNumberFormat="1" applyFont="1" applyBorder="1"/>
    <xf numFmtId="0" fontId="14" fillId="0" borderId="0" xfId="0" applyFont="1"/>
    <xf numFmtId="0" fontId="14" fillId="17" borderId="1" xfId="0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17" borderId="0" xfId="0" applyFont="1" applyFill="1" applyAlignment="1">
      <alignment horizontal="center"/>
    </xf>
    <xf numFmtId="0" fontId="22" fillId="17" borderId="37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18" borderId="1" xfId="5" applyNumberFormat="1" applyFont="1" applyFill="1" applyBorder="1" applyAlignment="1">
      <alignment horizontal="right" wrapText="1"/>
    </xf>
    <xf numFmtId="0" fontId="26" fillId="18" borderId="1" xfId="5" applyNumberFormat="1" applyFont="1" applyFill="1" applyBorder="1" applyAlignment="1">
      <alignment horizontal="right"/>
    </xf>
    <xf numFmtId="0" fontId="26" fillId="18" borderId="3" xfId="0" applyFont="1" applyFill="1" applyBorder="1"/>
    <xf numFmtId="164" fontId="22" fillId="18" borderId="11" xfId="5" applyNumberFormat="1" applyFont="1" applyFill="1" applyBorder="1" applyAlignment="1">
      <alignment vertical="top" wrapText="1"/>
    </xf>
    <xf numFmtId="164" fontId="22" fillId="18" borderId="1" xfId="5" applyNumberFormat="1" applyFont="1" applyFill="1" applyBorder="1" applyAlignment="1">
      <alignment vertical="top" wrapText="1"/>
    </xf>
    <xf numFmtId="1" fontId="22" fillId="18" borderId="1" xfId="5" applyNumberFormat="1" applyFont="1" applyFill="1" applyBorder="1" applyAlignment="1">
      <alignment vertical="top" wrapText="1"/>
    </xf>
    <xf numFmtId="164" fontId="22" fillId="18" borderId="1" xfId="5" applyNumberFormat="1" applyFont="1" applyFill="1" applyBorder="1" applyAlignment="1">
      <alignment vertical="top"/>
    </xf>
    <xf numFmtId="1" fontId="22" fillId="18" borderId="1" xfId="5" applyNumberFormat="1" applyFont="1" applyFill="1" applyBorder="1" applyAlignment="1">
      <alignment horizontal="right"/>
    </xf>
    <xf numFmtId="1" fontId="22" fillId="18" borderId="1" xfId="0" applyNumberFormat="1" applyFont="1" applyFill="1" applyBorder="1" applyAlignment="1">
      <alignment horizontal="right"/>
    </xf>
    <xf numFmtId="1" fontId="22" fillId="18" borderId="1" xfId="5" applyNumberFormat="1" applyFont="1" applyFill="1" applyBorder="1" applyAlignment="1">
      <alignment horizontal="right" wrapText="1"/>
    </xf>
    <xf numFmtId="1" fontId="26" fillId="18" borderId="1" xfId="5" applyNumberFormat="1" applyFont="1" applyFill="1" applyBorder="1" applyAlignment="1">
      <alignment horizontal="right"/>
    </xf>
    <xf numFmtId="1" fontId="26" fillId="18" borderId="3" xfId="0" applyNumberFormat="1" applyFont="1" applyFill="1" applyBorder="1"/>
    <xf numFmtId="166" fontId="9" fillId="18" borderId="1" xfId="0" applyNumberFormat="1" applyFont="1" applyFill="1" applyBorder="1" applyAlignment="1">
      <alignment vertical="top"/>
    </xf>
    <xf numFmtId="164" fontId="22" fillId="18" borderId="1" xfId="5" applyNumberFormat="1" applyFont="1" applyFill="1" applyBorder="1" applyAlignment="1">
      <alignment horizontal="right"/>
    </xf>
    <xf numFmtId="164" fontId="22" fillId="18" borderId="1" xfId="0" applyNumberFormat="1" applyFont="1" applyFill="1" applyBorder="1" applyAlignment="1">
      <alignment horizontal="right"/>
    </xf>
    <xf numFmtId="0" fontId="22" fillId="18" borderId="11" xfId="5" applyNumberFormat="1" applyFont="1" applyFill="1" applyBorder="1" applyAlignment="1">
      <alignment horizontal="left" vertical="top" wrapText="1"/>
    </xf>
    <xf numFmtId="0" fontId="22" fillId="18" borderId="1" xfId="5" applyNumberFormat="1" applyFont="1" applyFill="1" applyBorder="1" applyAlignment="1">
      <alignment horizontal="left" vertical="top" wrapText="1"/>
    </xf>
    <xf numFmtId="0" fontId="22" fillId="18" borderId="1" xfId="5" applyNumberFormat="1" applyFont="1" applyFill="1" applyBorder="1" applyAlignment="1">
      <alignment horizontal="left" vertical="top"/>
    </xf>
    <xf numFmtId="0" fontId="22" fillId="18" borderId="1" xfId="5" applyNumberFormat="1" applyFont="1" applyFill="1" applyBorder="1" applyAlignment="1">
      <alignment horizontal="right"/>
    </xf>
    <xf numFmtId="0" fontId="22" fillId="18" borderId="1" xfId="0" applyFont="1" applyFill="1" applyBorder="1" applyAlignment="1">
      <alignment horizontal="right"/>
    </xf>
    <xf numFmtId="1" fontId="22" fillId="18" borderId="11" xfId="5" applyNumberFormat="1" applyFont="1" applyFill="1" applyBorder="1" applyAlignment="1">
      <alignment vertical="top" wrapText="1"/>
    </xf>
    <xf numFmtId="1" fontId="22" fillId="18" borderId="1" xfId="5" applyNumberFormat="1" applyFont="1" applyFill="1" applyBorder="1" applyAlignment="1">
      <alignment vertical="top"/>
    </xf>
    <xf numFmtId="164" fontId="26" fillId="18" borderId="1" xfId="5" applyNumberFormat="1" applyFont="1" applyFill="1" applyBorder="1" applyAlignment="1">
      <alignment horizontal="right"/>
    </xf>
    <xf numFmtId="1" fontId="27" fillId="14" borderId="1" xfId="5" applyNumberFormat="1" applyFont="1" applyFill="1" applyBorder="1" applyAlignment="1">
      <alignment horizontal="right" wrapText="1"/>
    </xf>
    <xf numFmtId="1" fontId="27" fillId="14" borderId="1" xfId="5" applyNumberFormat="1" applyFont="1" applyFill="1" applyBorder="1" applyAlignment="1">
      <alignment horizontal="right"/>
    </xf>
    <xf numFmtId="1" fontId="27" fillId="14" borderId="3" xfId="0" applyNumberFormat="1" applyFont="1" applyFill="1" applyBorder="1"/>
    <xf numFmtId="164" fontId="27" fillId="14" borderId="1" xfId="5" applyNumberFormat="1" applyFont="1" applyFill="1" applyBorder="1" applyAlignment="1">
      <alignment horizontal="right" wrapText="1"/>
    </xf>
    <xf numFmtId="164" fontId="27" fillId="14" borderId="1" xfId="5" applyNumberFormat="1" applyFont="1" applyFill="1" applyBorder="1" applyAlignment="1">
      <alignment horizontal="center" wrapText="1"/>
    </xf>
    <xf numFmtId="1" fontId="27" fillId="14" borderId="1" xfId="0" applyNumberFormat="1" applyFont="1" applyFill="1" applyBorder="1"/>
    <xf numFmtId="0" fontId="13" fillId="14" borderId="1" xfId="0" applyFont="1" applyFill="1" applyBorder="1"/>
    <xf numFmtId="164" fontId="13" fillId="14" borderId="11" xfId="5" applyNumberFormat="1" applyFont="1" applyFill="1" applyBorder="1" applyAlignment="1">
      <alignment wrapText="1"/>
    </xf>
    <xf numFmtId="164" fontId="13" fillId="14" borderId="1" xfId="5" applyNumberFormat="1" applyFont="1" applyFill="1" applyBorder="1" applyAlignment="1">
      <alignment wrapText="1"/>
    </xf>
    <xf numFmtId="164" fontId="13" fillId="14" borderId="1" xfId="5" applyNumberFormat="1" applyFont="1" applyFill="1" applyBorder="1" applyAlignment="1"/>
    <xf numFmtId="0" fontId="0" fillId="0" borderId="0" xfId="0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43" fontId="0" fillId="0" borderId="1" xfId="1" applyFont="1" applyBorder="1" applyAlignment="1">
      <alignment horizontal="right" vertical="center"/>
    </xf>
    <xf numFmtId="0" fontId="13" fillId="0" borderId="0" xfId="0" applyFont="1" applyAlignment="1">
      <alignment horizontal="centerContinuous"/>
    </xf>
    <xf numFmtId="0" fontId="14" fillId="0" borderId="1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justify" vertical="center" wrapText="1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7" fontId="5" fillId="0" borderId="0" xfId="0" applyNumberFormat="1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8" borderId="4" xfId="0" applyFont="1" applyFill="1" applyBorder="1" applyAlignment="1">
      <alignment horizontal="right"/>
    </xf>
    <xf numFmtId="0" fontId="5" fillId="8" borderId="5" xfId="0" applyFont="1" applyFill="1" applyBorder="1" applyAlignment="1">
      <alignment horizontal="right"/>
    </xf>
    <xf numFmtId="0" fontId="2" fillId="12" borderId="4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13" fillId="12" borderId="24" xfId="0" applyFont="1" applyFill="1" applyBorder="1" applyAlignment="1">
      <alignment horizontal="center" vertical="center" wrapText="1"/>
    </xf>
    <xf numFmtId="0" fontId="13" fillId="12" borderId="26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3" fillId="14" borderId="4" xfId="0" applyFont="1" applyFill="1" applyBorder="1" applyAlignment="1">
      <alignment horizontal="center"/>
    </xf>
    <xf numFmtId="0" fontId="13" fillId="14" borderId="5" xfId="0" applyFont="1" applyFill="1" applyBorder="1" applyAlignment="1">
      <alignment horizontal="center"/>
    </xf>
    <xf numFmtId="0" fontId="14" fillId="12" borderId="22" xfId="0" applyFont="1" applyFill="1" applyBorder="1" applyAlignment="1">
      <alignment horizontal="center" vertical="center" wrapText="1"/>
    </xf>
    <xf numFmtId="0" fontId="14" fillId="12" borderId="25" xfId="0" applyFont="1" applyFill="1" applyBorder="1" applyAlignment="1">
      <alignment horizontal="center" vertical="center" wrapText="1"/>
    </xf>
    <xf numFmtId="0" fontId="2" fillId="12" borderId="22" xfId="0" applyFont="1" applyFill="1" applyBorder="1" applyAlignment="1">
      <alignment horizontal="center" vertical="center" wrapText="1"/>
    </xf>
    <xf numFmtId="0" fontId="2" fillId="12" borderId="25" xfId="0" applyFont="1" applyFill="1" applyBorder="1" applyAlignment="1">
      <alignment horizontal="center" vertical="center" wrapText="1"/>
    </xf>
    <xf numFmtId="0" fontId="14" fillId="12" borderId="24" xfId="0" applyFont="1" applyFill="1" applyBorder="1" applyAlignment="1">
      <alignment horizontal="center" vertical="center" wrapText="1"/>
    </xf>
    <xf numFmtId="0" fontId="14" fillId="12" borderId="26" xfId="0" applyFont="1" applyFill="1" applyBorder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0" fontId="14" fillId="12" borderId="25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3" fillId="9" borderId="6" xfId="0" applyFont="1" applyFill="1" applyBorder="1" applyAlignment="1">
      <alignment horizontal="center"/>
    </xf>
    <xf numFmtId="0" fontId="14" fillId="10" borderId="22" xfId="0" applyFont="1" applyFill="1" applyBorder="1" applyAlignment="1">
      <alignment horizontal="center" vertical="center"/>
    </xf>
    <xf numFmtId="0" fontId="14" fillId="10" borderId="23" xfId="0" applyFont="1" applyFill="1" applyBorder="1" applyAlignment="1">
      <alignment horizontal="center" vertical="center"/>
    </xf>
    <xf numFmtId="0" fontId="14" fillId="10" borderId="25" xfId="0" applyFont="1" applyFill="1" applyBorder="1" applyAlignment="1">
      <alignment horizontal="center" vertical="center"/>
    </xf>
    <xf numFmtId="0" fontId="14" fillId="10" borderId="22" xfId="0" applyFont="1" applyFill="1" applyBorder="1" applyAlignment="1">
      <alignment horizontal="center" vertical="center" wrapText="1"/>
    </xf>
    <xf numFmtId="0" fontId="14" fillId="10" borderId="23" xfId="0" applyFont="1" applyFill="1" applyBorder="1" applyAlignment="1">
      <alignment horizontal="center" vertical="center" wrapText="1"/>
    </xf>
    <xf numFmtId="0" fontId="14" fillId="10" borderId="25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0" fontId="14" fillId="11" borderId="4" xfId="0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" fillId="0" borderId="3" xfId="0" quotePrefix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</cellXfs>
  <cellStyles count="6">
    <cellStyle name="Comma" xfId="1" builtinId="3"/>
    <cellStyle name="Millares 2" xfId="5" xr:uid="{E8E93570-2FDA-4B62-91D0-6F3C97E7CC5F}"/>
    <cellStyle name="Millares 5" xfId="4" xr:uid="{7352588B-A153-470F-AA12-0DD79A5F0C57}"/>
    <cellStyle name="Normal" xfId="0" builtinId="0"/>
    <cellStyle name="Normal 2" xfId="2" xr:uid="{6B1A17FB-1EEC-4C2A-8EB9-3331B8423260}"/>
    <cellStyle name="Normal 5 2" xfId="3" xr:uid="{6BCEB7C9-2F49-45B9-9300-757744378F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Plantas de Cafe Sembradas </a:t>
            </a:r>
          </a:p>
          <a:p>
            <a:pPr>
              <a:defRPr/>
            </a:pPr>
            <a:r>
              <a:rPr lang="es-DO" b="1"/>
              <a:t>Trimestre abril/junio vs julio/septiembre</a:t>
            </a:r>
          </a:p>
          <a:p>
            <a:pPr>
              <a:defRPr/>
            </a:pPr>
            <a:r>
              <a:rPr lang="es-DO" b="1"/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[1]SIEMBRA!$D$30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[1]SIEMBRA!$C$31:$C$38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[1]SIEMBRA!$D$31:$D$38</c:f>
              <c:numCache>
                <c:formatCode>General</c:formatCode>
                <c:ptCount val="8"/>
                <c:pt idx="0">
                  <c:v>82400</c:v>
                </c:pt>
                <c:pt idx="1">
                  <c:v>132943</c:v>
                </c:pt>
                <c:pt idx="2">
                  <c:v>225900</c:v>
                </c:pt>
                <c:pt idx="3">
                  <c:v>19450</c:v>
                </c:pt>
                <c:pt idx="4">
                  <c:v>138795</c:v>
                </c:pt>
                <c:pt idx="5">
                  <c:v>76798</c:v>
                </c:pt>
                <c:pt idx="6">
                  <c:v>412197</c:v>
                </c:pt>
                <c:pt idx="7">
                  <c:v>2761068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A-4EC9-AB77-CB5F9E2BF135}"/>
            </c:ext>
          </c:extLst>
        </c:ser>
        <c:ser>
          <c:idx val="1"/>
          <c:order val="1"/>
          <c:tx>
            <c:strRef>
              <c:f>[1]SIEMBRA!$E$30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[1]SIEMBRA!$C$31:$C$38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[1]SIEMBRA!$E$31:$E$38</c:f>
              <c:numCache>
                <c:formatCode>General</c:formatCode>
                <c:ptCount val="8"/>
                <c:pt idx="0">
                  <c:v>332990</c:v>
                </c:pt>
                <c:pt idx="1">
                  <c:v>135000</c:v>
                </c:pt>
                <c:pt idx="2">
                  <c:v>154600</c:v>
                </c:pt>
                <c:pt idx="3">
                  <c:v>5300</c:v>
                </c:pt>
                <c:pt idx="4">
                  <c:v>129530</c:v>
                </c:pt>
                <c:pt idx="5">
                  <c:v>35683</c:v>
                </c:pt>
                <c:pt idx="6">
                  <c:v>726671</c:v>
                </c:pt>
                <c:pt idx="7">
                  <c:v>823499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A-4EC9-AB77-CB5F9E2BF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492575"/>
        <c:axId val="1768492991"/>
      </c:barChart>
      <c:catAx>
        <c:axId val="176849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492991"/>
        <c:crosses val="autoZero"/>
        <c:auto val="1"/>
        <c:lblAlgn val="ctr"/>
        <c:lblOffset val="100"/>
        <c:noMultiLvlLbl val="0"/>
      </c:catAx>
      <c:valAx>
        <c:axId val="1768492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49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Tareas de Cafe Sembradas</a:t>
            </a:r>
          </a:p>
          <a:p>
            <a:pPr>
              <a:defRPr/>
            </a:pPr>
            <a:r>
              <a:rPr lang="es-DO" sz="1200" b="1" i="0" baseline="0">
                <a:effectLst/>
              </a:rPr>
              <a:t>Trimestre abril/junio vs julio/septiembre</a:t>
            </a:r>
            <a:endParaRPr lang="en-PR" sz="1200" b="1">
              <a:effectLst/>
            </a:endParaRPr>
          </a:p>
          <a:p>
            <a:pPr>
              <a:defRPr/>
            </a:pPr>
            <a:r>
              <a:rPr lang="es-DO" sz="1200" b="1" i="0" baseline="0">
                <a:effectLst/>
              </a:rPr>
              <a:t>2022</a:t>
            </a:r>
            <a:endParaRPr lang="en-PR" sz="1200" b="1">
              <a:effectLst/>
            </a:endParaRPr>
          </a:p>
          <a:p>
            <a:pPr>
              <a:defRPr/>
            </a:pPr>
            <a:endParaRPr lang="es-DO"/>
          </a:p>
        </c:rich>
      </c:tx>
      <c:layout>
        <c:manualLayout>
          <c:xMode val="edge"/>
          <c:yMode val="edge"/>
          <c:x val="0.18847222222222221"/>
          <c:y val="4.64252553389043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[1]SIEMBRA!$D$50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[1]SIEMBRA!$C$51:$C$58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[1]SIEMBRA!$D$51:$D$58</c:f>
              <c:numCache>
                <c:formatCode>General</c:formatCode>
                <c:ptCount val="8"/>
                <c:pt idx="0">
                  <c:v>343</c:v>
                </c:pt>
                <c:pt idx="1">
                  <c:v>379.70000000000005</c:v>
                </c:pt>
                <c:pt idx="2">
                  <c:v>901</c:v>
                </c:pt>
                <c:pt idx="3">
                  <c:v>77</c:v>
                </c:pt>
                <c:pt idx="4">
                  <c:v>455.5</c:v>
                </c:pt>
                <c:pt idx="5">
                  <c:v>305</c:v>
                </c:pt>
                <c:pt idx="6">
                  <c:v>1602.7800000000002</c:v>
                </c:pt>
                <c:pt idx="7">
                  <c:v>11373.35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2-4EC7-AC0B-3C81E05FA8D4}"/>
            </c:ext>
          </c:extLst>
        </c:ser>
        <c:ser>
          <c:idx val="1"/>
          <c:order val="1"/>
          <c:tx>
            <c:strRef>
              <c:f>[1]SIEMBRA!$E$50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[1]SIEMBRA!$C$51:$C$58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[1]SIEMBRA!$E$51:$E$58</c:f>
              <c:numCache>
                <c:formatCode>General</c:formatCode>
                <c:ptCount val="8"/>
                <c:pt idx="0">
                  <c:v>1338</c:v>
                </c:pt>
                <c:pt idx="1">
                  <c:v>531.9</c:v>
                </c:pt>
                <c:pt idx="2">
                  <c:v>541</c:v>
                </c:pt>
                <c:pt idx="3">
                  <c:v>23</c:v>
                </c:pt>
                <c:pt idx="4">
                  <c:v>592.37</c:v>
                </c:pt>
                <c:pt idx="5">
                  <c:v>142</c:v>
                </c:pt>
                <c:pt idx="6">
                  <c:v>2845.26</c:v>
                </c:pt>
                <c:pt idx="7">
                  <c:v>3760.73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2-4EC7-AC0B-3C81E05FA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485071"/>
        <c:axId val="2011489231"/>
      </c:barChart>
      <c:catAx>
        <c:axId val="201148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489231"/>
        <c:crosses val="autoZero"/>
        <c:auto val="1"/>
        <c:lblAlgn val="ctr"/>
        <c:lblOffset val="100"/>
        <c:noMultiLvlLbl val="0"/>
      </c:catAx>
      <c:valAx>
        <c:axId val="201148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485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latin typeface="+mj-lt"/>
                <a:cs typeface="Arial" panose="020B0604020202020204" pitchFamily="34" charset="0"/>
              </a:rPr>
              <a:t>Tareas Trampeadas para Control de Broca.</a:t>
            </a:r>
          </a:p>
          <a:p>
            <a:pPr>
              <a:defRPr/>
            </a:pPr>
            <a:r>
              <a:rPr lang="es-DO" sz="1200" b="1" i="0" baseline="0">
                <a:effectLst/>
                <a:latin typeface="+mj-lt"/>
                <a:cs typeface="Arial" panose="020B0604020202020204" pitchFamily="34" charset="0"/>
              </a:rPr>
              <a:t>Trimestre abril/junio vs julio/septiembre</a:t>
            </a:r>
            <a:endParaRPr lang="en-PR" sz="1200" b="1">
              <a:effectLst/>
              <a:latin typeface="+mj-lt"/>
              <a:cs typeface="Arial" panose="020B0604020202020204" pitchFamily="34" charset="0"/>
            </a:endParaRPr>
          </a:p>
          <a:p>
            <a:pPr>
              <a:defRPr/>
            </a:pPr>
            <a:r>
              <a:rPr lang="es-DO" sz="1200" b="1" i="0" baseline="0">
                <a:effectLst/>
                <a:latin typeface="+mj-lt"/>
                <a:cs typeface="Arial" panose="020B0604020202020204" pitchFamily="34" charset="0"/>
              </a:rPr>
              <a:t>2022</a:t>
            </a:r>
            <a:endParaRPr lang="en-PR" sz="1200" b="1">
              <a:effectLst/>
              <a:latin typeface="+mj-lt"/>
              <a:cs typeface="Arial" panose="020B0604020202020204" pitchFamily="34" charset="0"/>
            </a:endParaRPr>
          </a:p>
          <a:p>
            <a:pPr>
              <a:defRPr/>
            </a:pP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[1]SIEMBRA!$D$71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[1]SIEMBRA!$C$72:$C$79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[1]SIEMBRA!$D$72:$D$79</c:f>
              <c:numCache>
                <c:formatCode>General</c:formatCode>
                <c:ptCount val="8"/>
                <c:pt idx="0">
                  <c:v>9453</c:v>
                </c:pt>
                <c:pt idx="1">
                  <c:v>10801</c:v>
                </c:pt>
                <c:pt idx="2">
                  <c:v>2205</c:v>
                </c:pt>
                <c:pt idx="3">
                  <c:v>2876</c:v>
                </c:pt>
                <c:pt idx="4">
                  <c:v>1195</c:v>
                </c:pt>
                <c:pt idx="5">
                  <c:v>2521</c:v>
                </c:pt>
                <c:pt idx="6">
                  <c:v>3786</c:v>
                </c:pt>
                <c:pt idx="7">
                  <c:v>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E-440C-8C4E-DF11F45D10CD}"/>
            </c:ext>
          </c:extLst>
        </c:ser>
        <c:ser>
          <c:idx val="1"/>
          <c:order val="1"/>
          <c:tx>
            <c:strRef>
              <c:f>[1]SIEMBRA!$E$71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[1]SIEMBRA!$C$72:$C$79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[1]SIEMBRA!$E$72:$E$79</c:f>
              <c:numCache>
                <c:formatCode>General</c:formatCode>
                <c:ptCount val="8"/>
                <c:pt idx="0">
                  <c:v>1340</c:v>
                </c:pt>
                <c:pt idx="1">
                  <c:v>1042</c:v>
                </c:pt>
                <c:pt idx="2">
                  <c:v>0</c:v>
                </c:pt>
                <c:pt idx="3">
                  <c:v>518</c:v>
                </c:pt>
                <c:pt idx="4">
                  <c:v>1542</c:v>
                </c:pt>
                <c:pt idx="5">
                  <c:v>911</c:v>
                </c:pt>
                <c:pt idx="6">
                  <c:v>70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E-440C-8C4E-DF11F45D1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3107039"/>
        <c:axId val="2063108703"/>
      </c:barChart>
      <c:catAx>
        <c:axId val="2063107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3108703"/>
        <c:crosses val="autoZero"/>
        <c:auto val="1"/>
        <c:lblAlgn val="ctr"/>
        <c:lblOffset val="100"/>
        <c:noMultiLvlLbl val="0"/>
      </c:catAx>
      <c:valAx>
        <c:axId val="20631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3107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Tareas con Productos Quimicos para Control</a:t>
            </a:r>
            <a:r>
              <a:rPr lang="es-DO" baseline="0"/>
              <a:t> </a:t>
            </a:r>
          </a:p>
          <a:p>
            <a:pPr>
              <a:defRPr/>
            </a:pPr>
            <a:r>
              <a:rPr lang="es-DO" baseline="0"/>
              <a:t>de Enfermedades.</a:t>
            </a:r>
          </a:p>
          <a:p>
            <a:pPr>
              <a:defRPr/>
            </a:pPr>
            <a:r>
              <a:rPr lang="es-DO" sz="1200" b="0" i="0" baseline="0">
                <a:effectLst/>
              </a:rPr>
              <a:t>Trimestre abril/junio vs julio/septiembre</a:t>
            </a:r>
            <a:endParaRPr lang="en-PR" sz="1200" b="0">
              <a:effectLst/>
            </a:endParaRPr>
          </a:p>
          <a:p>
            <a:pPr>
              <a:defRPr/>
            </a:pPr>
            <a:r>
              <a:rPr lang="es-DO" sz="1200" b="0" i="0" baseline="0">
                <a:effectLst/>
              </a:rPr>
              <a:t>2022</a:t>
            </a:r>
            <a:endParaRPr lang="en-PR" sz="1200" b="0">
              <a:effectLst/>
            </a:endParaRPr>
          </a:p>
          <a:p>
            <a:pPr>
              <a:defRPr/>
            </a:pPr>
            <a:endParaRPr lang="es-DO"/>
          </a:p>
        </c:rich>
      </c:tx>
      <c:layout>
        <c:manualLayout>
          <c:xMode val="edge"/>
          <c:yMode val="edge"/>
          <c:x val="0.1411248906386701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[1]SIEMBRA!$D$93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[1]SIEMBRA!$C$94:$C$101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[1]SIEMBRA!$D$94:$D$101</c:f>
              <c:numCache>
                <c:formatCode>General</c:formatCode>
                <c:ptCount val="8"/>
                <c:pt idx="0">
                  <c:v>1131</c:v>
                </c:pt>
                <c:pt idx="1">
                  <c:v>31</c:v>
                </c:pt>
                <c:pt idx="2">
                  <c:v>2010</c:v>
                </c:pt>
                <c:pt idx="3">
                  <c:v>60</c:v>
                </c:pt>
                <c:pt idx="4">
                  <c:v>535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A-42A0-830A-83CC7874DDA7}"/>
            </c:ext>
          </c:extLst>
        </c:ser>
        <c:ser>
          <c:idx val="1"/>
          <c:order val="1"/>
          <c:tx>
            <c:strRef>
              <c:f>[1]SIEMBRA!$E$93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[1]SIEMBRA!$C$94:$C$101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[1]SIEMBRA!$E$94:$E$101</c:f>
              <c:numCache>
                <c:formatCode>General</c:formatCode>
                <c:ptCount val="8"/>
                <c:pt idx="0">
                  <c:v>2105</c:v>
                </c:pt>
                <c:pt idx="1">
                  <c:v>926</c:v>
                </c:pt>
                <c:pt idx="2">
                  <c:v>571</c:v>
                </c:pt>
                <c:pt idx="3">
                  <c:v>180</c:v>
                </c:pt>
                <c:pt idx="4">
                  <c:v>2155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A-42A0-830A-83CC7874D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6114911"/>
        <c:axId val="2106112831"/>
      </c:barChart>
      <c:catAx>
        <c:axId val="210611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112831"/>
        <c:crosses val="autoZero"/>
        <c:auto val="1"/>
        <c:lblAlgn val="ctr"/>
        <c:lblOffset val="100"/>
        <c:noMultiLvlLbl val="0"/>
      </c:catAx>
      <c:valAx>
        <c:axId val="21061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11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822960</xdr:colOff>
      <xdr:row>0</xdr:row>
      <xdr:rowOff>45720</xdr:rowOff>
    </xdr:from>
    <xdr:to>
      <xdr:col>6</xdr:col>
      <xdr:colOff>522703</xdr:colOff>
      <xdr:row>2</xdr:row>
      <xdr:rowOff>176725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81BC460-6D85-4206-B8E6-5F504F175B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0840" y="45720"/>
          <a:ext cx="3174463" cy="496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1181900</xdr:colOff>
      <xdr:row>0</xdr:row>
      <xdr:rowOff>0</xdr:rowOff>
    </xdr:from>
    <xdr:to>
      <xdr:col>8</xdr:col>
      <xdr:colOff>79832</xdr:colOff>
      <xdr:row>2</xdr:row>
      <xdr:rowOff>123541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D137847-DC9E-46DD-8EF7-C9D011D8D5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145" y="0"/>
          <a:ext cx="3174463" cy="496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388620</xdr:colOff>
      <xdr:row>1</xdr:row>
      <xdr:rowOff>160020</xdr:rowOff>
    </xdr:from>
    <xdr:to>
      <xdr:col>13</xdr:col>
      <xdr:colOff>617220</xdr:colOff>
      <xdr:row>5</xdr:row>
      <xdr:rowOff>68580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3A758B-0145-420F-AA69-4F6138370E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4380" y="342900"/>
          <a:ext cx="2773680" cy="6400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655320</xdr:colOff>
      <xdr:row>0</xdr:row>
      <xdr:rowOff>15241</xdr:rowOff>
    </xdr:from>
    <xdr:to>
      <xdr:col>7</xdr:col>
      <xdr:colOff>652132</xdr:colOff>
      <xdr:row>3</xdr:row>
      <xdr:rowOff>68581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FDD20164-6A0B-4661-8A62-E67DCBA32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5241"/>
          <a:ext cx="2549512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0</xdr:row>
      <xdr:rowOff>1</xdr:rowOff>
    </xdr:from>
    <xdr:to>
      <xdr:col>8</xdr:col>
      <xdr:colOff>172072</xdr:colOff>
      <xdr:row>3</xdr:row>
      <xdr:rowOff>83821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779F24E6-795C-4985-BC95-B5B6E6D07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9040" y="1"/>
          <a:ext cx="3113392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1752600</xdr:colOff>
      <xdr:row>0</xdr:row>
      <xdr:rowOff>83820</xdr:rowOff>
    </xdr:from>
    <xdr:to>
      <xdr:col>2</xdr:col>
      <xdr:colOff>701040</xdr:colOff>
      <xdr:row>3</xdr:row>
      <xdr:rowOff>137160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C162F297-61A7-49D3-94CC-D43B85AA6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4080" y="83820"/>
          <a:ext cx="357378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548640</xdr:colOff>
      <xdr:row>6</xdr:row>
      <xdr:rowOff>144780</xdr:rowOff>
    </xdr:from>
    <xdr:to>
      <xdr:col>10</xdr:col>
      <xdr:colOff>632460</xdr:colOff>
      <xdr:row>21</xdr:row>
      <xdr:rowOff>129540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CB5FDE-EC16-4771-839C-6CB32C426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</xdr:colOff>
      <xdr:row>27</xdr:row>
      <xdr:rowOff>160020</xdr:rowOff>
    </xdr:from>
    <xdr:to>
      <xdr:col>11</xdr:col>
      <xdr:colOff>106680</xdr:colOff>
      <xdr:row>42</xdr:row>
      <xdr:rowOff>121920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B34C0F-C4C1-4126-AE26-756E6FB17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48</xdr:row>
      <xdr:rowOff>160020</xdr:rowOff>
    </xdr:from>
    <xdr:to>
      <xdr:col>11</xdr:col>
      <xdr:colOff>83820</xdr:colOff>
      <xdr:row>63</xdr:row>
      <xdr:rowOff>129540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9B79389-2B1C-434C-8261-602C4D6D5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71</xdr:row>
      <xdr:rowOff>15240</xdr:rowOff>
    </xdr:from>
    <xdr:to>
      <xdr:col>11</xdr:col>
      <xdr:colOff>83820</xdr:colOff>
      <xdr:row>86</xdr:row>
      <xdr:rowOff>15240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7BC39A5-0B64-45B0-B855-B3A9A29CE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cont/Desktop/INFORMES%20Y%20DOCUMENTO2022/INFORMES%20DIRECCION%20TECNICA/RESUMEN%20ABRIL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P"/>
      <sheetName val="SIEMBRA"/>
    </sheetNames>
    <sheetDataSet>
      <sheetData sheetId="0"/>
      <sheetData sheetId="1">
        <row r="30">
          <cell r="D30" t="str">
            <v>Trimestre abr/jun</v>
          </cell>
          <cell r="E30" t="str">
            <v>Trimestre jul/sep</v>
          </cell>
        </row>
        <row r="31">
          <cell r="C31" t="str">
            <v>NORTE</v>
          </cell>
          <cell r="D31">
            <v>82400</v>
          </cell>
          <cell r="E31">
            <v>332990</v>
          </cell>
        </row>
        <row r="32">
          <cell r="C32" t="str">
            <v>NORCENTRAL</v>
          </cell>
          <cell r="D32">
            <v>132943</v>
          </cell>
          <cell r="E32">
            <v>135000</v>
          </cell>
        </row>
        <row r="33">
          <cell r="C33" t="str">
            <v>NOROESTE</v>
          </cell>
          <cell r="D33">
            <v>225900</v>
          </cell>
          <cell r="E33">
            <v>154600</v>
          </cell>
        </row>
        <row r="34">
          <cell r="C34" t="str">
            <v>NORDESTE</v>
          </cell>
          <cell r="D34">
            <v>19450</v>
          </cell>
          <cell r="E34">
            <v>5300</v>
          </cell>
        </row>
        <row r="35">
          <cell r="C35" t="str">
            <v>CENTRAL</v>
          </cell>
          <cell r="D35">
            <v>138795</v>
          </cell>
          <cell r="E35">
            <v>129530</v>
          </cell>
        </row>
        <row r="36">
          <cell r="C36" t="str">
            <v>SURESTE</v>
          </cell>
          <cell r="D36">
            <v>76798</v>
          </cell>
          <cell r="E36">
            <v>35683</v>
          </cell>
        </row>
        <row r="37">
          <cell r="C37" t="str">
            <v>SUROESTE</v>
          </cell>
          <cell r="D37">
            <v>412197</v>
          </cell>
          <cell r="E37">
            <v>726671</v>
          </cell>
        </row>
        <row r="38">
          <cell r="C38" t="str">
            <v>SUR</v>
          </cell>
          <cell r="D38">
            <v>2761068</v>
          </cell>
          <cell r="E38">
            <v>823499</v>
          </cell>
        </row>
        <row r="50">
          <cell r="D50" t="str">
            <v>Trimestre abr/jun</v>
          </cell>
          <cell r="E50" t="str">
            <v>Trimestre jul/sep</v>
          </cell>
        </row>
        <row r="51">
          <cell r="C51" t="str">
            <v>NORTE</v>
          </cell>
          <cell r="D51">
            <v>343</v>
          </cell>
          <cell r="E51">
            <v>1338</v>
          </cell>
        </row>
        <row r="52">
          <cell r="C52" t="str">
            <v>NORCENTRAL</v>
          </cell>
          <cell r="D52">
            <v>379.70000000000005</v>
          </cell>
          <cell r="E52">
            <v>531.9</v>
          </cell>
        </row>
        <row r="53">
          <cell r="C53" t="str">
            <v>NOROESTE</v>
          </cell>
          <cell r="D53">
            <v>901</v>
          </cell>
          <cell r="E53">
            <v>541</v>
          </cell>
        </row>
        <row r="54">
          <cell r="C54" t="str">
            <v>NORDESTE</v>
          </cell>
          <cell r="D54">
            <v>77</v>
          </cell>
          <cell r="E54">
            <v>23</v>
          </cell>
        </row>
        <row r="55">
          <cell r="C55" t="str">
            <v>CENTRAL</v>
          </cell>
          <cell r="D55">
            <v>455.5</v>
          </cell>
          <cell r="E55">
            <v>592.37</v>
          </cell>
        </row>
        <row r="56">
          <cell r="C56" t="str">
            <v>SURESTE</v>
          </cell>
          <cell r="D56">
            <v>305</v>
          </cell>
          <cell r="E56">
            <v>142</v>
          </cell>
        </row>
        <row r="57">
          <cell r="C57" t="str">
            <v>SUROESTE</v>
          </cell>
          <cell r="D57">
            <v>1602.7800000000002</v>
          </cell>
          <cell r="E57">
            <v>2845.26</v>
          </cell>
        </row>
        <row r="58">
          <cell r="C58" t="str">
            <v>SUR</v>
          </cell>
          <cell r="D58">
            <v>11373.35</v>
          </cell>
          <cell r="E58">
            <v>3760.73</v>
          </cell>
        </row>
        <row r="71">
          <cell r="D71" t="str">
            <v>Trimestre abr/jun</v>
          </cell>
          <cell r="E71" t="str">
            <v>Trimestre jul/sep</v>
          </cell>
        </row>
        <row r="72">
          <cell r="C72" t="str">
            <v>NORTE</v>
          </cell>
          <cell r="D72">
            <v>9453</v>
          </cell>
          <cell r="E72">
            <v>1340</v>
          </cell>
        </row>
        <row r="73">
          <cell r="C73" t="str">
            <v>NORCENTRAL</v>
          </cell>
          <cell r="D73">
            <v>10801</v>
          </cell>
          <cell r="E73">
            <v>1042</v>
          </cell>
        </row>
        <row r="74">
          <cell r="C74" t="str">
            <v>NOROESTE</v>
          </cell>
          <cell r="D74">
            <v>2205</v>
          </cell>
          <cell r="E74">
            <v>0</v>
          </cell>
        </row>
        <row r="75">
          <cell r="C75" t="str">
            <v>NORDESTE</v>
          </cell>
          <cell r="D75">
            <v>2876</v>
          </cell>
          <cell r="E75">
            <v>518</v>
          </cell>
        </row>
        <row r="76">
          <cell r="C76" t="str">
            <v>CENTRAL</v>
          </cell>
          <cell r="D76">
            <v>1195</v>
          </cell>
          <cell r="E76">
            <v>1542</v>
          </cell>
        </row>
        <row r="77">
          <cell r="C77" t="str">
            <v>SURESTE</v>
          </cell>
          <cell r="D77">
            <v>2521</v>
          </cell>
          <cell r="E77">
            <v>911</v>
          </cell>
        </row>
        <row r="78">
          <cell r="C78" t="str">
            <v>SUROESTE</v>
          </cell>
          <cell r="D78">
            <v>3786</v>
          </cell>
          <cell r="E78">
            <v>70</v>
          </cell>
        </row>
        <row r="79">
          <cell r="C79" t="str">
            <v>SUR</v>
          </cell>
          <cell r="D79">
            <v>2999</v>
          </cell>
          <cell r="E79">
            <v>0</v>
          </cell>
        </row>
        <row r="93">
          <cell r="D93" t="str">
            <v>Trimestre abr/jun</v>
          </cell>
          <cell r="E93" t="str">
            <v>Trimestre jul/sep</v>
          </cell>
        </row>
        <row r="94">
          <cell r="C94" t="str">
            <v>NORTE</v>
          </cell>
          <cell r="D94">
            <v>1131</v>
          </cell>
          <cell r="E94">
            <v>2105</v>
          </cell>
        </row>
        <row r="95">
          <cell r="C95" t="str">
            <v>NORCENTRAL</v>
          </cell>
          <cell r="D95">
            <v>31</v>
          </cell>
          <cell r="E95">
            <v>926</v>
          </cell>
        </row>
        <row r="96">
          <cell r="C96" t="str">
            <v>NOROESTE</v>
          </cell>
          <cell r="D96">
            <v>2010</v>
          </cell>
          <cell r="E96">
            <v>571</v>
          </cell>
        </row>
        <row r="97">
          <cell r="C97" t="str">
            <v>NORDESTE</v>
          </cell>
          <cell r="D97">
            <v>60</v>
          </cell>
          <cell r="E97">
            <v>180</v>
          </cell>
        </row>
        <row r="98">
          <cell r="C98" t="str">
            <v>CENTRAL</v>
          </cell>
          <cell r="D98">
            <v>535</v>
          </cell>
          <cell r="E98">
            <v>2155</v>
          </cell>
        </row>
        <row r="99">
          <cell r="C99" t="str">
            <v>SURESTE</v>
          </cell>
          <cell r="D99">
            <v>0</v>
          </cell>
          <cell r="E99">
            <v>0</v>
          </cell>
        </row>
        <row r="100">
          <cell r="C100" t="str">
            <v>SUROESTE</v>
          </cell>
          <cell r="D100">
            <v>0</v>
          </cell>
          <cell r="E100">
            <v>0</v>
          </cell>
        </row>
        <row r="101">
          <cell r="C101" t="str">
            <v>SUR</v>
          </cell>
          <cell r="D101">
            <v>0</v>
          </cell>
          <cell r="E1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F9472-F100-4275-8DDA-F4CAAEC9E9E7}">
  <sheetPr>
    <pageSetUpPr fitToPage="1"/>
  </sheetPr>
  <dimension ref="A4:M21"/>
  <sheetViews>
    <sheetView tabSelected="1" workbookViewId="0">
      <selection activeCell="A5" sqref="A5:J5"/>
    </sheetView>
  </sheetViews>
  <sheetFormatPr defaultColWidth="11.42578125" defaultRowHeight="15" x14ac:dyDescent="0.25"/>
  <cols>
    <col min="1" max="2" width="15.28515625" customWidth="1"/>
    <col min="3" max="3" width="16" customWidth="1"/>
    <col min="7" max="7" width="15.28515625" customWidth="1"/>
  </cols>
  <sheetData>
    <row r="4" spans="1:13" x14ac:dyDescent="0.25">
      <c r="A4" s="266"/>
      <c r="B4" s="266"/>
      <c r="C4" s="266"/>
      <c r="D4" s="266"/>
      <c r="E4" s="266"/>
      <c r="F4" s="266"/>
      <c r="G4" s="266"/>
      <c r="H4" s="266"/>
      <c r="I4" s="266"/>
      <c r="J4" s="266"/>
    </row>
    <row r="5" spans="1:13" x14ac:dyDescent="0.25">
      <c r="A5" s="266" t="s">
        <v>36</v>
      </c>
      <c r="B5" s="266"/>
      <c r="C5" s="266"/>
      <c r="D5" s="266"/>
      <c r="E5" s="266"/>
      <c r="F5" s="266"/>
      <c r="G5" s="266"/>
      <c r="H5" s="266"/>
      <c r="I5" s="266"/>
      <c r="J5" s="266"/>
    </row>
    <row r="6" spans="1:13" x14ac:dyDescent="0.25">
      <c r="A6" s="267" t="s">
        <v>35</v>
      </c>
      <c r="B6" s="267"/>
      <c r="C6" s="267"/>
      <c r="D6" s="267"/>
      <c r="E6" s="267"/>
      <c r="F6" s="267"/>
      <c r="G6" s="267"/>
      <c r="H6" s="267"/>
      <c r="I6" s="267"/>
      <c r="J6" s="267"/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x14ac:dyDescent="0.25">
      <c r="C8" s="268" t="s">
        <v>0</v>
      </c>
      <c r="D8" s="268"/>
      <c r="E8" s="268"/>
      <c r="F8" s="268"/>
      <c r="G8" s="268" t="s">
        <v>0</v>
      </c>
      <c r="H8" s="268"/>
      <c r="I8" s="268"/>
      <c r="J8" s="268"/>
    </row>
    <row r="9" spans="1:13" ht="30" x14ac:dyDescent="0.25">
      <c r="A9" s="2" t="s">
        <v>1</v>
      </c>
      <c r="B9" s="3" t="s">
        <v>2</v>
      </c>
      <c r="C9" s="4" t="s">
        <v>3</v>
      </c>
      <c r="D9" s="5" t="s">
        <v>4</v>
      </c>
      <c r="E9" s="6" t="s">
        <v>5</v>
      </c>
      <c r="F9" s="7" t="s">
        <v>6</v>
      </c>
      <c r="G9" s="8" t="s">
        <v>7</v>
      </c>
      <c r="H9" s="5" t="s">
        <v>4</v>
      </c>
      <c r="I9" s="6" t="s">
        <v>5</v>
      </c>
      <c r="J9" s="9" t="s">
        <v>6</v>
      </c>
    </row>
    <row r="10" spans="1:13" ht="15.75" x14ac:dyDescent="0.25">
      <c r="A10" s="12" t="s">
        <v>11</v>
      </c>
      <c r="B10" s="57">
        <v>114980</v>
      </c>
      <c r="C10" s="59">
        <v>124</v>
      </c>
      <c r="D10" s="57">
        <v>25</v>
      </c>
      <c r="E10" s="57">
        <v>1</v>
      </c>
      <c r="F10" s="57">
        <f t="shared" ref="F10:F15" si="0">SUM(D10:E10)</f>
        <v>26</v>
      </c>
      <c r="G10" s="59">
        <v>298</v>
      </c>
      <c r="H10" s="57">
        <v>23</v>
      </c>
      <c r="I10" s="57">
        <v>1</v>
      </c>
      <c r="J10" s="57">
        <f t="shared" ref="J10:J17" si="1">SUM(H10:I10)</f>
        <v>24</v>
      </c>
    </row>
    <row r="11" spans="1:13" ht="15.75" x14ac:dyDescent="0.25">
      <c r="A11" s="10" t="s">
        <v>8</v>
      </c>
      <c r="B11" s="57">
        <v>79450</v>
      </c>
      <c r="C11" s="59">
        <v>300</v>
      </c>
      <c r="D11" s="57">
        <v>31</v>
      </c>
      <c r="E11" s="57">
        <v>0</v>
      </c>
      <c r="F11" s="57">
        <f t="shared" si="0"/>
        <v>31</v>
      </c>
      <c r="G11" s="59">
        <v>39</v>
      </c>
      <c r="H11" s="57">
        <v>9</v>
      </c>
      <c r="I11" s="57">
        <v>0</v>
      </c>
      <c r="J11" s="57">
        <f t="shared" si="1"/>
        <v>9</v>
      </c>
    </row>
    <row r="12" spans="1:13" ht="15.75" x14ac:dyDescent="0.25">
      <c r="A12" s="11" t="s">
        <v>10</v>
      </c>
      <c r="B12" s="57">
        <v>27000</v>
      </c>
      <c r="C12" s="59">
        <v>40</v>
      </c>
      <c r="D12" s="57">
        <v>3</v>
      </c>
      <c r="E12" s="57">
        <v>0</v>
      </c>
      <c r="F12" s="57">
        <f t="shared" si="0"/>
        <v>3</v>
      </c>
      <c r="G12" s="59">
        <v>51</v>
      </c>
      <c r="H12" s="57">
        <v>0</v>
      </c>
      <c r="I12" s="57">
        <v>0</v>
      </c>
      <c r="J12" s="57">
        <f t="shared" si="1"/>
        <v>0</v>
      </c>
      <c r="M12" t="s">
        <v>15</v>
      </c>
    </row>
    <row r="13" spans="1:13" ht="15.75" x14ac:dyDescent="0.25">
      <c r="A13" s="11" t="s">
        <v>9</v>
      </c>
      <c r="B13" s="57">
        <v>6700</v>
      </c>
      <c r="C13" s="59">
        <v>24</v>
      </c>
      <c r="D13" s="57">
        <v>5</v>
      </c>
      <c r="E13" s="57">
        <v>0</v>
      </c>
      <c r="F13" s="57">
        <f t="shared" si="0"/>
        <v>5</v>
      </c>
      <c r="G13" s="59">
        <v>0</v>
      </c>
      <c r="H13" s="57">
        <v>7</v>
      </c>
      <c r="I13" s="57">
        <v>0</v>
      </c>
      <c r="J13" s="57">
        <f t="shared" si="1"/>
        <v>7</v>
      </c>
    </row>
    <row r="14" spans="1:13" ht="15.75" x14ac:dyDescent="0.25">
      <c r="A14" s="12" t="s">
        <v>27</v>
      </c>
      <c r="B14" s="57">
        <v>21750</v>
      </c>
      <c r="C14" s="59">
        <v>0</v>
      </c>
      <c r="D14" s="57">
        <v>0</v>
      </c>
      <c r="E14" s="57">
        <v>0</v>
      </c>
      <c r="F14" s="57">
        <f t="shared" si="0"/>
        <v>0</v>
      </c>
      <c r="G14" s="59">
        <v>88</v>
      </c>
      <c r="H14" s="57">
        <v>9</v>
      </c>
      <c r="I14" s="57">
        <v>1</v>
      </c>
      <c r="J14" s="57">
        <f t="shared" si="1"/>
        <v>10</v>
      </c>
      <c r="L14" t="s">
        <v>15</v>
      </c>
    </row>
    <row r="15" spans="1:13" ht="15.75" x14ac:dyDescent="0.25">
      <c r="A15" s="12" t="s">
        <v>13</v>
      </c>
      <c r="B15" s="57">
        <v>0</v>
      </c>
      <c r="C15" s="59">
        <v>0</v>
      </c>
      <c r="D15" s="57">
        <v>0</v>
      </c>
      <c r="E15" s="57">
        <v>0</v>
      </c>
      <c r="F15" s="57">
        <f t="shared" si="0"/>
        <v>0</v>
      </c>
      <c r="G15" s="59">
        <v>0</v>
      </c>
      <c r="H15" s="57">
        <f t="shared" ref="H15:H16" si="2">SUM(F15:G15)</f>
        <v>0</v>
      </c>
      <c r="I15" s="57">
        <v>0</v>
      </c>
      <c r="J15" s="57">
        <f t="shared" si="1"/>
        <v>0</v>
      </c>
    </row>
    <row r="16" spans="1:13" ht="15.75" x14ac:dyDescent="0.25">
      <c r="A16" s="12" t="s">
        <v>14</v>
      </c>
      <c r="B16" s="57">
        <v>0</v>
      </c>
      <c r="C16" s="59">
        <v>0</v>
      </c>
      <c r="D16" s="57">
        <v>0</v>
      </c>
      <c r="E16" s="57">
        <v>0</v>
      </c>
      <c r="F16" s="57">
        <f>SUM(D16:E16)</f>
        <v>0</v>
      </c>
      <c r="G16" s="59">
        <v>0</v>
      </c>
      <c r="H16" s="57">
        <f t="shared" si="2"/>
        <v>0</v>
      </c>
      <c r="I16" s="57">
        <v>0</v>
      </c>
      <c r="J16" s="57">
        <f t="shared" si="1"/>
        <v>0</v>
      </c>
      <c r="L16" t="s">
        <v>15</v>
      </c>
    </row>
    <row r="17" spans="1:10" ht="15.75" x14ac:dyDescent="0.25">
      <c r="A17" s="12" t="s">
        <v>12</v>
      </c>
      <c r="B17" s="57">
        <v>456170</v>
      </c>
      <c r="C17" s="59">
        <v>167</v>
      </c>
      <c r="D17" s="57">
        <v>8</v>
      </c>
      <c r="E17" s="57">
        <v>0</v>
      </c>
      <c r="F17" s="57">
        <f>SUM(D17:E17)</f>
        <v>8</v>
      </c>
      <c r="G17" s="59">
        <v>1700.88</v>
      </c>
      <c r="H17" s="57">
        <v>83</v>
      </c>
      <c r="I17" s="57">
        <v>28</v>
      </c>
      <c r="J17" s="57">
        <f t="shared" si="1"/>
        <v>111</v>
      </c>
    </row>
    <row r="18" spans="1:10" ht="18" x14ac:dyDescent="0.25">
      <c r="A18" s="13" t="s">
        <v>6</v>
      </c>
      <c r="B18" s="58">
        <f>+B10+B11+B12+B13+B14+B15+B16+B17</f>
        <v>706050</v>
      </c>
      <c r="C18" s="60">
        <f>+C10+C11+C12+C13+C14+C15+C16+C17</f>
        <v>655</v>
      </c>
      <c r="D18" s="58">
        <f>SUM(D10:D17)</f>
        <v>72</v>
      </c>
      <c r="E18" s="58">
        <f>SUM(E11:E17)</f>
        <v>0</v>
      </c>
      <c r="F18" s="58">
        <f t="shared" ref="F18:I18" si="3">+F10+F11+F12+F13+F14+F15+F16+F17</f>
        <v>73</v>
      </c>
      <c r="G18" s="60">
        <f t="shared" si="3"/>
        <v>2176.88</v>
      </c>
      <c r="H18" s="58">
        <f t="shared" si="3"/>
        <v>131</v>
      </c>
      <c r="I18" s="58">
        <f t="shared" si="3"/>
        <v>30</v>
      </c>
      <c r="J18" s="58">
        <f t="shared" ref="J18" si="4">+J10+J11+J12+J13+J14+J15+J16+J17</f>
        <v>161</v>
      </c>
    </row>
    <row r="20" spans="1:10" x14ac:dyDescent="0.25">
      <c r="F20" t="s">
        <v>15</v>
      </c>
    </row>
    <row r="21" spans="1:10" x14ac:dyDescent="0.25">
      <c r="E21" t="s">
        <v>15</v>
      </c>
    </row>
  </sheetData>
  <mergeCells count="5">
    <mergeCell ref="A5:J5"/>
    <mergeCell ref="A6:J6"/>
    <mergeCell ref="A4:J4"/>
    <mergeCell ref="C8:F8"/>
    <mergeCell ref="G8:J8"/>
  </mergeCells>
  <pageMargins left="0.25" right="0.25" top="0.75" bottom="0.75" header="0.3" footer="0.3"/>
  <pageSetup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3313-2628-4598-A1D6-3BA05389CBED}">
  <sheetPr>
    <pageSetUpPr fitToPage="1"/>
  </sheetPr>
  <dimension ref="A3:O42"/>
  <sheetViews>
    <sheetView zoomScale="98" zoomScaleNormal="98" workbookViewId="0">
      <selection activeCell="C1" sqref="C1"/>
    </sheetView>
  </sheetViews>
  <sheetFormatPr defaultColWidth="11.42578125" defaultRowHeight="15" x14ac:dyDescent="0.25"/>
  <cols>
    <col min="1" max="1" width="15" customWidth="1"/>
    <col min="2" max="2" width="16.7109375" customWidth="1"/>
    <col min="4" max="4" width="18.28515625" customWidth="1"/>
    <col min="5" max="5" width="5.7109375" customWidth="1"/>
    <col min="6" max="7" width="11.5703125" customWidth="1"/>
    <col min="8" max="8" width="15.28515625" customWidth="1"/>
    <col min="9" max="9" width="11.5703125" customWidth="1"/>
    <col min="10" max="10" width="10.28515625" style="1" customWidth="1"/>
    <col min="11" max="11" width="12.7109375" customWidth="1"/>
    <col min="12" max="12" width="27" customWidth="1"/>
  </cols>
  <sheetData>
    <row r="3" spans="1:15" x14ac:dyDescent="0.2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</row>
    <row r="4" spans="1:15" x14ac:dyDescent="0.25">
      <c r="A4" s="269" t="s">
        <v>16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</row>
    <row r="5" spans="1:15" x14ac:dyDescent="0.25">
      <c r="A5" s="275" t="s">
        <v>35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</row>
    <row r="6" spans="1:15" ht="15.75" thickBot="1" x14ac:dyDescent="0.3">
      <c r="A6" s="18"/>
      <c r="B6" s="18"/>
      <c r="C6" s="18"/>
      <c r="D6" s="18"/>
      <c r="E6" s="18" t="s">
        <v>15</v>
      </c>
      <c r="F6" s="18"/>
      <c r="G6" s="18"/>
      <c r="H6" s="18" t="s">
        <v>15</v>
      </c>
      <c r="I6" s="18"/>
      <c r="J6" s="19"/>
      <c r="K6" s="18"/>
      <c r="L6" s="18"/>
      <c r="N6" t="s">
        <v>15</v>
      </c>
    </row>
    <row r="7" spans="1:15" ht="33" customHeight="1" thickBot="1" x14ac:dyDescent="0.3">
      <c r="A7" s="270" t="s">
        <v>17</v>
      </c>
      <c r="B7" s="271"/>
      <c r="C7" s="271"/>
      <c r="D7" s="272"/>
      <c r="E7" s="270" t="s">
        <v>0</v>
      </c>
      <c r="F7" s="271"/>
      <c r="G7" s="272"/>
      <c r="H7" s="276" t="s">
        <v>18</v>
      </c>
      <c r="I7" s="277"/>
      <c r="J7" s="278" t="s">
        <v>0</v>
      </c>
      <c r="K7" s="279"/>
      <c r="L7" s="280"/>
    </row>
    <row r="8" spans="1:15" ht="25.5" x14ac:dyDescent="0.25">
      <c r="A8" s="20" t="s">
        <v>1</v>
      </c>
      <c r="B8" s="21" t="s">
        <v>19</v>
      </c>
      <c r="C8" s="21" t="s">
        <v>20</v>
      </c>
      <c r="D8" s="21" t="s">
        <v>21</v>
      </c>
      <c r="E8" s="22" t="s">
        <v>4</v>
      </c>
      <c r="F8" s="23" t="s">
        <v>5</v>
      </c>
      <c r="G8" s="21" t="s">
        <v>6</v>
      </c>
      <c r="H8" s="21" t="s">
        <v>22</v>
      </c>
      <c r="I8" s="24" t="s">
        <v>23</v>
      </c>
      <c r="J8" s="22" t="s">
        <v>4</v>
      </c>
      <c r="K8" s="23" t="s">
        <v>5</v>
      </c>
      <c r="L8" s="21" t="s">
        <v>6</v>
      </c>
    </row>
    <row r="9" spans="1:15" x14ac:dyDescent="0.25">
      <c r="A9" s="25" t="s">
        <v>11</v>
      </c>
      <c r="B9" s="61">
        <v>244</v>
      </c>
      <c r="C9" s="61">
        <v>7</v>
      </c>
      <c r="D9" s="61">
        <v>274</v>
      </c>
      <c r="E9" s="61">
        <v>7</v>
      </c>
      <c r="F9" s="61">
        <v>0</v>
      </c>
      <c r="G9" s="61">
        <f>SUM(E9:F9)</f>
        <v>7</v>
      </c>
      <c r="H9" s="61">
        <v>0</v>
      </c>
      <c r="I9" s="61">
        <v>0</v>
      </c>
      <c r="J9" s="61">
        <v>0</v>
      </c>
      <c r="K9" s="61">
        <v>0</v>
      </c>
      <c r="L9" s="61">
        <f>SUM(J9:K9)</f>
        <v>0</v>
      </c>
    </row>
    <row r="10" spans="1:15" x14ac:dyDescent="0.25">
      <c r="A10" s="26" t="s">
        <v>8</v>
      </c>
      <c r="B10" s="61">
        <v>500</v>
      </c>
      <c r="C10" s="61">
        <v>20</v>
      </c>
      <c r="D10" s="61">
        <v>526</v>
      </c>
      <c r="E10" s="61">
        <v>17</v>
      </c>
      <c r="F10" s="61">
        <v>3</v>
      </c>
      <c r="G10" s="61">
        <f t="shared" ref="G10:G16" si="0">SUM(E10:F10)</f>
        <v>20</v>
      </c>
      <c r="H10" s="61">
        <v>0</v>
      </c>
      <c r="I10" s="61">
        <v>0</v>
      </c>
      <c r="J10" s="61">
        <v>0</v>
      </c>
      <c r="K10" s="61">
        <v>0</v>
      </c>
      <c r="L10" s="61">
        <f t="shared" ref="L10:L16" si="1">SUM(J10:K10)</f>
        <v>0</v>
      </c>
    </row>
    <row r="11" spans="1:15" x14ac:dyDescent="0.25">
      <c r="A11" s="27" t="s">
        <v>10</v>
      </c>
      <c r="B11" s="61">
        <v>808</v>
      </c>
      <c r="C11" s="61">
        <v>56</v>
      </c>
      <c r="D11" s="61">
        <v>975</v>
      </c>
      <c r="E11" s="61">
        <v>51</v>
      </c>
      <c r="F11" s="61">
        <v>5</v>
      </c>
      <c r="G11" s="61">
        <f t="shared" si="0"/>
        <v>56</v>
      </c>
      <c r="H11" s="61">
        <v>0</v>
      </c>
      <c r="I11" s="61">
        <v>0</v>
      </c>
      <c r="J11" s="61">
        <v>0</v>
      </c>
      <c r="K11" s="61">
        <v>0</v>
      </c>
      <c r="L11" s="61">
        <f t="shared" si="1"/>
        <v>0</v>
      </c>
    </row>
    <row r="12" spans="1:15" x14ac:dyDescent="0.25">
      <c r="A12" s="27" t="s">
        <v>9</v>
      </c>
      <c r="B12" s="61">
        <v>358</v>
      </c>
      <c r="C12" s="61">
        <v>14</v>
      </c>
      <c r="D12" s="61">
        <v>358</v>
      </c>
      <c r="E12" s="61">
        <v>13</v>
      </c>
      <c r="F12" s="61">
        <v>1</v>
      </c>
      <c r="G12" s="61">
        <f t="shared" si="0"/>
        <v>14</v>
      </c>
      <c r="H12" s="61">
        <v>0</v>
      </c>
      <c r="I12" s="61">
        <v>0</v>
      </c>
      <c r="J12" s="61">
        <v>0</v>
      </c>
      <c r="K12" s="61">
        <v>0</v>
      </c>
      <c r="L12" s="61">
        <f t="shared" si="1"/>
        <v>0</v>
      </c>
      <c r="O12" t="s">
        <v>15</v>
      </c>
    </row>
    <row r="13" spans="1:15" x14ac:dyDescent="0.25">
      <c r="A13" s="25" t="s">
        <v>27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f t="shared" si="0"/>
        <v>0</v>
      </c>
      <c r="H13" s="61">
        <v>0</v>
      </c>
      <c r="I13" s="61">
        <v>0</v>
      </c>
      <c r="J13" s="61">
        <v>0</v>
      </c>
      <c r="K13" s="61">
        <v>0</v>
      </c>
      <c r="L13" s="61">
        <f t="shared" si="1"/>
        <v>0</v>
      </c>
      <c r="M13" t="s">
        <v>15</v>
      </c>
      <c r="N13" t="s">
        <v>15</v>
      </c>
    </row>
    <row r="14" spans="1:15" x14ac:dyDescent="0.25">
      <c r="A14" s="25" t="s">
        <v>13</v>
      </c>
      <c r="B14" s="61">
        <v>552</v>
      </c>
      <c r="C14" s="61">
        <v>9</v>
      </c>
      <c r="D14" s="61">
        <v>657</v>
      </c>
      <c r="E14" s="61">
        <v>8</v>
      </c>
      <c r="F14" s="61">
        <v>1</v>
      </c>
      <c r="G14" s="61">
        <f t="shared" si="0"/>
        <v>9</v>
      </c>
      <c r="H14" s="61">
        <v>0</v>
      </c>
      <c r="I14" s="61">
        <v>0</v>
      </c>
      <c r="J14" s="61">
        <v>0</v>
      </c>
      <c r="K14" s="61">
        <v>0</v>
      </c>
      <c r="L14" s="61">
        <f t="shared" si="1"/>
        <v>0</v>
      </c>
      <c r="N14" t="s">
        <v>15</v>
      </c>
      <c r="O14" t="s">
        <v>15</v>
      </c>
    </row>
    <row r="15" spans="1:15" x14ac:dyDescent="0.25">
      <c r="A15" s="25" t="s">
        <v>14</v>
      </c>
      <c r="B15" s="61">
        <v>773</v>
      </c>
      <c r="C15" s="61">
        <v>37</v>
      </c>
      <c r="D15" s="61">
        <v>1114</v>
      </c>
      <c r="E15" s="61">
        <v>29</v>
      </c>
      <c r="F15" s="61">
        <v>5</v>
      </c>
      <c r="G15" s="61">
        <f t="shared" si="0"/>
        <v>34</v>
      </c>
      <c r="H15" s="61">
        <v>0</v>
      </c>
      <c r="I15" s="61">
        <v>0</v>
      </c>
      <c r="J15" s="61">
        <v>0</v>
      </c>
      <c r="K15" s="61">
        <v>0</v>
      </c>
      <c r="L15" s="61">
        <f t="shared" si="1"/>
        <v>0</v>
      </c>
      <c r="M15" t="s">
        <v>15</v>
      </c>
      <c r="N15" t="s">
        <v>15</v>
      </c>
    </row>
    <row r="16" spans="1:15" x14ac:dyDescent="0.25">
      <c r="A16" s="25" t="s">
        <v>12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f t="shared" si="0"/>
        <v>0</v>
      </c>
      <c r="H16" s="61">
        <v>0</v>
      </c>
      <c r="I16" s="61">
        <v>0</v>
      </c>
      <c r="J16" s="61">
        <v>0</v>
      </c>
      <c r="K16" s="61">
        <v>0</v>
      </c>
      <c r="L16" s="61">
        <f t="shared" si="1"/>
        <v>0</v>
      </c>
    </row>
    <row r="17" spans="1:14" s="72" customFormat="1" x14ac:dyDescent="0.25">
      <c r="A17" s="28" t="s">
        <v>6</v>
      </c>
      <c r="B17" s="71">
        <f>+B9+B10+B11+B12+B13+B14+B15+B16</f>
        <v>3235</v>
      </c>
      <c r="C17" s="71">
        <f t="shared" ref="C17:G17" si="2">+C9+C10+C11+C12+C13+C14+C15+C16</f>
        <v>143</v>
      </c>
      <c r="D17" s="71">
        <f t="shared" si="2"/>
        <v>3904</v>
      </c>
      <c r="E17" s="71">
        <f t="shared" si="2"/>
        <v>125</v>
      </c>
      <c r="F17" s="71">
        <f t="shared" si="2"/>
        <v>15</v>
      </c>
      <c r="G17" s="71">
        <f t="shared" si="2"/>
        <v>140</v>
      </c>
      <c r="H17" s="71">
        <f>SUM(H9:H16)</f>
        <v>0</v>
      </c>
      <c r="I17" s="71">
        <f t="shared" ref="I17:L17" si="3">+I9+I10+I11+I12+I13+I14+I15+I16</f>
        <v>0</v>
      </c>
      <c r="J17" s="71">
        <f t="shared" si="3"/>
        <v>0</v>
      </c>
      <c r="K17" s="71">
        <f t="shared" si="3"/>
        <v>0</v>
      </c>
      <c r="L17" s="71">
        <f t="shared" si="3"/>
        <v>0</v>
      </c>
      <c r="N17" s="72" t="s">
        <v>15</v>
      </c>
    </row>
    <row r="18" spans="1:14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9"/>
      <c r="K18" s="18"/>
      <c r="L18" s="18"/>
    </row>
    <row r="19" spans="1:14" ht="15.75" thickBot="1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9"/>
      <c r="K19" s="18"/>
      <c r="L19" s="18"/>
    </row>
    <row r="20" spans="1:14" ht="15.75" thickBot="1" x14ac:dyDescent="0.3">
      <c r="A20" s="270" t="s">
        <v>24</v>
      </c>
      <c r="B20" s="271"/>
      <c r="C20" s="272"/>
      <c r="D20" s="273" t="s">
        <v>0</v>
      </c>
      <c r="E20" s="274"/>
      <c r="F20" s="274"/>
      <c r="G20" s="18"/>
      <c r="H20" s="270" t="s">
        <v>25</v>
      </c>
      <c r="I20" s="272"/>
      <c r="J20" s="273" t="s">
        <v>0</v>
      </c>
      <c r="K20" s="274"/>
      <c r="L20" s="274"/>
    </row>
    <row r="21" spans="1:14" ht="26.25" thickBot="1" x14ac:dyDescent="0.3">
      <c r="A21" s="29" t="s">
        <v>1</v>
      </c>
      <c r="B21" s="30" t="s">
        <v>22</v>
      </c>
      <c r="C21" s="31" t="s">
        <v>23</v>
      </c>
      <c r="D21" s="32" t="s">
        <v>4</v>
      </c>
      <c r="E21" s="33" t="s">
        <v>5</v>
      </c>
      <c r="F21" s="9" t="s">
        <v>6</v>
      </c>
      <c r="G21" s="18"/>
      <c r="H21" s="54" t="s">
        <v>22</v>
      </c>
      <c r="I21" s="55" t="s">
        <v>23</v>
      </c>
      <c r="J21" s="32" t="s">
        <v>4</v>
      </c>
      <c r="K21" s="33" t="s">
        <v>5</v>
      </c>
      <c r="L21" s="9" t="s">
        <v>6</v>
      </c>
      <c r="N21" t="s">
        <v>15</v>
      </c>
    </row>
    <row r="22" spans="1:14" x14ac:dyDescent="0.25">
      <c r="A22" s="25" t="s">
        <v>11</v>
      </c>
      <c r="B22" s="62">
        <v>13</v>
      </c>
      <c r="C22" s="63">
        <v>1393</v>
      </c>
      <c r="D22" s="61">
        <v>13</v>
      </c>
      <c r="E22" s="61">
        <v>0</v>
      </c>
      <c r="F22" s="61">
        <f>SUM(D22:E22)</f>
        <v>13</v>
      </c>
      <c r="G22" s="64"/>
      <c r="H22" s="65">
        <v>99</v>
      </c>
      <c r="I22" s="66">
        <v>7995</v>
      </c>
      <c r="J22" s="67">
        <v>99</v>
      </c>
      <c r="K22" s="61">
        <v>0</v>
      </c>
      <c r="L22" s="61">
        <f>SUM(J22:K22)</f>
        <v>99</v>
      </c>
      <c r="N22" s="35"/>
    </row>
    <row r="23" spans="1:14" x14ac:dyDescent="0.25">
      <c r="A23" s="26" t="s">
        <v>8</v>
      </c>
      <c r="B23" s="62">
        <v>5</v>
      </c>
      <c r="C23" s="63">
        <v>745</v>
      </c>
      <c r="D23" s="63">
        <v>5</v>
      </c>
      <c r="E23" s="63">
        <v>0</v>
      </c>
      <c r="F23" s="61">
        <f t="shared" ref="F23:F29" si="4">SUM(D23:E23)</f>
        <v>5</v>
      </c>
      <c r="G23" s="64"/>
      <c r="H23" s="68">
        <v>159</v>
      </c>
      <c r="I23" s="69">
        <v>3324</v>
      </c>
      <c r="J23" s="67">
        <v>147</v>
      </c>
      <c r="K23" s="61">
        <v>12</v>
      </c>
      <c r="L23" s="61">
        <f>SUM(J23:K23)</f>
        <v>159</v>
      </c>
      <c r="N23" s="35" t="s">
        <v>15</v>
      </c>
    </row>
    <row r="24" spans="1:14" x14ac:dyDescent="0.25">
      <c r="A24" s="27" t="s">
        <v>10</v>
      </c>
      <c r="B24" s="62">
        <v>4</v>
      </c>
      <c r="C24" s="63">
        <v>120</v>
      </c>
      <c r="D24" s="61">
        <v>4</v>
      </c>
      <c r="E24" s="70">
        <v>0</v>
      </c>
      <c r="F24" s="61">
        <f t="shared" si="4"/>
        <v>4</v>
      </c>
      <c r="G24" s="64"/>
      <c r="H24" s="68">
        <v>139</v>
      </c>
      <c r="I24" s="69">
        <v>6729</v>
      </c>
      <c r="J24" s="67">
        <v>125</v>
      </c>
      <c r="K24" s="61">
        <v>14</v>
      </c>
      <c r="L24" s="61">
        <f t="shared" ref="L24:L29" si="5">SUM(J24:K24)</f>
        <v>139</v>
      </c>
      <c r="N24" t="s">
        <v>15</v>
      </c>
    </row>
    <row r="25" spans="1:14" x14ac:dyDescent="0.25">
      <c r="A25" s="27" t="s">
        <v>9</v>
      </c>
      <c r="B25" s="62">
        <v>0</v>
      </c>
      <c r="C25" s="63">
        <v>0</v>
      </c>
      <c r="D25" s="63">
        <v>0</v>
      </c>
      <c r="E25" s="63">
        <v>0</v>
      </c>
      <c r="F25" s="61">
        <f t="shared" si="4"/>
        <v>0</v>
      </c>
      <c r="G25" s="64"/>
      <c r="H25" s="68">
        <v>28</v>
      </c>
      <c r="I25" s="69">
        <v>915</v>
      </c>
      <c r="J25" s="67">
        <v>28</v>
      </c>
      <c r="K25" s="61">
        <v>0</v>
      </c>
      <c r="L25" s="61">
        <f t="shared" si="5"/>
        <v>28</v>
      </c>
    </row>
    <row r="26" spans="1:14" x14ac:dyDescent="0.25">
      <c r="A26" s="25" t="s">
        <v>27</v>
      </c>
      <c r="B26" s="62">
        <v>1</v>
      </c>
      <c r="C26" s="63">
        <v>10</v>
      </c>
      <c r="D26" s="63">
        <v>1</v>
      </c>
      <c r="E26" s="63">
        <v>0</v>
      </c>
      <c r="F26" s="61">
        <f t="shared" si="4"/>
        <v>1</v>
      </c>
      <c r="G26" s="64"/>
      <c r="H26" s="68">
        <v>94</v>
      </c>
      <c r="I26" s="69">
        <v>2160</v>
      </c>
      <c r="J26" s="67">
        <v>92</v>
      </c>
      <c r="K26" s="61">
        <v>2</v>
      </c>
      <c r="L26" s="61">
        <f t="shared" si="5"/>
        <v>94</v>
      </c>
      <c r="N26" t="s">
        <v>15</v>
      </c>
    </row>
    <row r="27" spans="1:14" x14ac:dyDescent="0.25">
      <c r="A27" s="25" t="s">
        <v>13</v>
      </c>
      <c r="B27" s="62">
        <v>0</v>
      </c>
      <c r="C27" s="63">
        <v>0</v>
      </c>
      <c r="D27" s="63">
        <v>0</v>
      </c>
      <c r="E27" s="63">
        <v>0</v>
      </c>
      <c r="F27" s="61">
        <f t="shared" si="4"/>
        <v>0</v>
      </c>
      <c r="G27" s="64"/>
      <c r="H27" s="68">
        <v>59</v>
      </c>
      <c r="I27" s="69">
        <v>1374</v>
      </c>
      <c r="J27" s="67">
        <v>58</v>
      </c>
      <c r="K27" s="61">
        <v>1</v>
      </c>
      <c r="L27" s="61">
        <f t="shared" si="5"/>
        <v>59</v>
      </c>
      <c r="N27" t="s">
        <v>15</v>
      </c>
    </row>
    <row r="28" spans="1:14" x14ac:dyDescent="0.25">
      <c r="A28" s="25" t="s">
        <v>14</v>
      </c>
      <c r="B28" s="62">
        <v>0</v>
      </c>
      <c r="C28" s="63">
        <v>0</v>
      </c>
      <c r="D28" s="63">
        <v>0</v>
      </c>
      <c r="E28" s="63">
        <v>0</v>
      </c>
      <c r="F28" s="61">
        <f t="shared" si="4"/>
        <v>0</v>
      </c>
      <c r="G28" s="64"/>
      <c r="H28" s="68">
        <v>86</v>
      </c>
      <c r="I28" s="69">
        <v>2484</v>
      </c>
      <c r="J28" s="67">
        <v>53</v>
      </c>
      <c r="K28" s="61">
        <v>8</v>
      </c>
      <c r="L28" s="61">
        <f t="shared" si="5"/>
        <v>61</v>
      </c>
      <c r="M28" t="s">
        <v>15</v>
      </c>
    </row>
    <row r="29" spans="1:14" x14ac:dyDescent="0.25">
      <c r="A29" s="25" t="s">
        <v>12</v>
      </c>
      <c r="B29" s="62">
        <v>0</v>
      </c>
      <c r="C29" s="63">
        <v>0</v>
      </c>
      <c r="D29" s="63">
        <v>0</v>
      </c>
      <c r="E29" s="63">
        <v>0</v>
      </c>
      <c r="F29" s="61">
        <f t="shared" si="4"/>
        <v>0</v>
      </c>
      <c r="G29" s="64"/>
      <c r="H29" s="68">
        <v>0</v>
      </c>
      <c r="I29" s="69">
        <v>0</v>
      </c>
      <c r="J29" s="68">
        <v>0</v>
      </c>
      <c r="K29" s="69">
        <v>0</v>
      </c>
      <c r="L29" s="61">
        <f t="shared" si="5"/>
        <v>0</v>
      </c>
    </row>
    <row r="30" spans="1:14" s="72" customFormat="1" ht="15.75" thickBot="1" x14ac:dyDescent="0.3">
      <c r="A30" s="28" t="s">
        <v>6</v>
      </c>
      <c r="B30" s="71">
        <f t="shared" ref="B30:F30" si="6">+B22+B23+B24+B25+B26+B27+B28+B29</f>
        <v>23</v>
      </c>
      <c r="C30" s="73">
        <f t="shared" si="6"/>
        <v>2268</v>
      </c>
      <c r="D30" s="73">
        <f t="shared" si="6"/>
        <v>23</v>
      </c>
      <c r="E30" s="73">
        <v>0</v>
      </c>
      <c r="F30" s="71">
        <f t="shared" si="6"/>
        <v>23</v>
      </c>
      <c r="G30" s="74"/>
      <c r="H30" s="75">
        <f>SUM(H22:H29)</f>
        <v>664</v>
      </c>
      <c r="I30" s="76">
        <f>SUM(I22:I29)</f>
        <v>24981</v>
      </c>
      <c r="J30" s="77">
        <f t="shared" ref="J30:L30" si="7">SUM(J22:J29)</f>
        <v>602</v>
      </c>
      <c r="K30" s="71">
        <f t="shared" si="7"/>
        <v>37</v>
      </c>
      <c r="L30" s="71">
        <f t="shared" si="7"/>
        <v>639</v>
      </c>
    </row>
    <row r="31" spans="1:14" x14ac:dyDescent="0.25">
      <c r="A31" s="18"/>
      <c r="B31" s="18"/>
      <c r="C31" s="34"/>
      <c r="D31" s="18"/>
      <c r="E31" s="18"/>
      <c r="F31" s="18"/>
      <c r="G31" s="18"/>
      <c r="H31" s="18"/>
      <c r="I31" s="18"/>
      <c r="J31" s="19"/>
      <c r="K31" s="18"/>
      <c r="L31" s="18"/>
    </row>
    <row r="32" spans="1:14" x14ac:dyDescent="0.25">
      <c r="A32" s="52"/>
      <c r="B32" s="52"/>
      <c r="C32" s="53"/>
      <c r="D32" s="52"/>
      <c r="E32" s="52"/>
      <c r="F32" s="52"/>
      <c r="G32" s="18"/>
      <c r="H32" s="18"/>
      <c r="I32" s="18"/>
      <c r="J32" s="19"/>
      <c r="K32" s="18"/>
      <c r="L32" s="18"/>
    </row>
    <row r="33" spans="1:12" ht="15.75" x14ac:dyDescent="0.25">
      <c r="A33" s="15"/>
      <c r="B33" s="15"/>
      <c r="C33" s="15"/>
      <c r="D33" s="15"/>
      <c r="E33" s="15"/>
      <c r="F33" s="15" t="s">
        <v>15</v>
      </c>
      <c r="G33" s="15"/>
      <c r="H33" s="15"/>
      <c r="I33" s="15"/>
      <c r="J33" s="17"/>
      <c r="K33" s="15" t="s">
        <v>15</v>
      </c>
      <c r="L33" s="15"/>
    </row>
    <row r="34" spans="1:12" ht="15.75" x14ac:dyDescent="0.25">
      <c r="D34" s="17"/>
    </row>
    <row r="35" spans="1:12" ht="15.75" x14ac:dyDescent="0.25">
      <c r="D35" s="17"/>
    </row>
    <row r="36" spans="1:12" ht="15.75" x14ac:dyDescent="0.25">
      <c r="D36" s="17"/>
    </row>
    <row r="37" spans="1:12" ht="15.75" x14ac:dyDescent="0.25">
      <c r="D37" s="17"/>
    </row>
    <row r="38" spans="1:12" ht="15.75" x14ac:dyDescent="0.25">
      <c r="D38" s="17"/>
    </row>
    <row r="39" spans="1:12" ht="15.75" x14ac:dyDescent="0.25">
      <c r="D39" s="17"/>
    </row>
    <row r="40" spans="1:12" ht="15.75" x14ac:dyDescent="0.25">
      <c r="D40" s="17"/>
    </row>
    <row r="41" spans="1:12" ht="15.75" x14ac:dyDescent="0.25">
      <c r="D41" s="17"/>
    </row>
    <row r="42" spans="1:12" ht="15.75" x14ac:dyDescent="0.25">
      <c r="D42" s="17"/>
    </row>
  </sheetData>
  <mergeCells count="11">
    <mergeCell ref="A3:L3"/>
    <mergeCell ref="A20:C20"/>
    <mergeCell ref="D20:F20"/>
    <mergeCell ref="H20:I20"/>
    <mergeCell ref="J20:L20"/>
    <mergeCell ref="A4:L4"/>
    <mergeCell ref="A5:L5"/>
    <mergeCell ref="A7:D7"/>
    <mergeCell ref="E7:G7"/>
    <mergeCell ref="H7:I7"/>
    <mergeCell ref="J7:L7"/>
  </mergeCells>
  <printOptions horizontalCentered="1" verticalCentered="1"/>
  <pageMargins left="0.25" right="0.25" top="0.75" bottom="0.75" header="0.3" footer="0.3"/>
  <pageSetup scale="66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DC3F8-CCD0-4F9C-839B-C73B308F4660}">
  <sheetPr>
    <pageSetUpPr fitToPage="1"/>
  </sheetPr>
  <dimension ref="A7:Y40"/>
  <sheetViews>
    <sheetView topLeftCell="I3" workbookViewId="0">
      <selection activeCell="A8" sqref="A8:Y8"/>
    </sheetView>
  </sheetViews>
  <sheetFormatPr defaultColWidth="8.85546875" defaultRowHeight="15" x14ac:dyDescent="0.25"/>
  <cols>
    <col min="2" max="2" width="12.85546875" customWidth="1"/>
    <col min="3" max="3" width="16.7109375" customWidth="1"/>
    <col min="4" max="4" width="11" customWidth="1"/>
    <col min="5" max="5" width="12.28515625" customWidth="1"/>
    <col min="6" max="6" width="13.28515625" customWidth="1"/>
    <col min="7" max="7" width="12.5703125" customWidth="1"/>
    <col min="8" max="8" width="14.7109375" customWidth="1"/>
    <col min="9" max="9" width="15.28515625" customWidth="1"/>
    <col min="10" max="12" width="9" bestFit="1" customWidth="1"/>
    <col min="13" max="13" width="10.140625" bestFit="1" customWidth="1"/>
    <col min="14" max="15" width="11.28515625" bestFit="1" customWidth="1"/>
    <col min="16" max="16" width="11.85546875" customWidth="1"/>
    <col min="17" max="17" width="11.28515625" customWidth="1"/>
    <col min="18" max="18" width="11.7109375" customWidth="1"/>
    <col min="19" max="19" width="12" customWidth="1"/>
    <col min="20" max="20" width="12.5703125" customWidth="1"/>
    <col min="21" max="21" width="11.7109375" customWidth="1"/>
    <col min="22" max="22" width="12.28515625" customWidth="1"/>
    <col min="23" max="24" width="11.7109375" customWidth="1"/>
    <col min="25" max="25" width="12.42578125" style="72" customWidth="1"/>
  </cols>
  <sheetData>
    <row r="7" spans="1:25" ht="18.75" x14ac:dyDescent="0.3">
      <c r="A7" s="302" t="s">
        <v>37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</row>
    <row r="8" spans="1:25" ht="18.75" x14ac:dyDescent="0.3">
      <c r="A8" s="302" t="s">
        <v>38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</row>
    <row r="9" spans="1:25" ht="16.5" thickBot="1" x14ac:dyDescent="0.3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</row>
    <row r="10" spans="1:25" ht="19.5" thickBot="1" x14ac:dyDescent="0.35">
      <c r="A10" s="303" t="s">
        <v>39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5"/>
    </row>
    <row r="11" spans="1:25" ht="16.5" thickBot="1" x14ac:dyDescent="0.3">
      <c r="A11" s="306" t="s">
        <v>40</v>
      </c>
      <c r="B11" s="309" t="s">
        <v>41</v>
      </c>
      <c r="C11" s="309" t="s">
        <v>42</v>
      </c>
      <c r="D11" s="312" t="s">
        <v>43</v>
      </c>
      <c r="E11" s="313"/>
      <c r="F11" s="314"/>
      <c r="G11" s="315" t="s">
        <v>44</v>
      </c>
      <c r="H11" s="316"/>
      <c r="I11" s="316"/>
      <c r="J11" s="79"/>
      <c r="K11" s="312" t="s">
        <v>45</v>
      </c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4"/>
    </row>
    <row r="12" spans="1:25" ht="15.75" thickBot="1" x14ac:dyDescent="0.3">
      <c r="A12" s="307"/>
      <c r="B12" s="310"/>
      <c r="C12" s="310"/>
      <c r="D12" s="296" t="s">
        <v>46</v>
      </c>
      <c r="E12" s="298" t="s">
        <v>47</v>
      </c>
      <c r="F12" s="294" t="s">
        <v>48</v>
      </c>
      <c r="G12" s="296" t="s">
        <v>49</v>
      </c>
      <c r="H12" s="294" t="s">
        <v>50</v>
      </c>
      <c r="I12" s="300" t="s">
        <v>51</v>
      </c>
      <c r="J12" s="294" t="s">
        <v>52</v>
      </c>
      <c r="K12" s="286" t="s">
        <v>53</v>
      </c>
      <c r="L12" s="287"/>
      <c r="M12" s="286" t="s">
        <v>54</v>
      </c>
      <c r="N12" s="287"/>
      <c r="O12" s="286" t="s">
        <v>55</v>
      </c>
      <c r="P12" s="287"/>
      <c r="Q12" s="286" t="s">
        <v>56</v>
      </c>
      <c r="R12" s="287"/>
      <c r="S12" s="286" t="s">
        <v>57</v>
      </c>
      <c r="T12" s="287"/>
      <c r="U12" s="286" t="s">
        <v>58</v>
      </c>
      <c r="V12" s="287"/>
      <c r="W12" s="286" t="s">
        <v>59</v>
      </c>
      <c r="X12" s="287"/>
      <c r="Y12" s="288" t="s">
        <v>60</v>
      </c>
    </row>
    <row r="13" spans="1:25" ht="15.75" thickBot="1" x14ac:dyDescent="0.3">
      <c r="A13" s="308"/>
      <c r="B13" s="311"/>
      <c r="C13" s="311"/>
      <c r="D13" s="297"/>
      <c r="E13" s="299"/>
      <c r="F13" s="295"/>
      <c r="G13" s="297"/>
      <c r="H13" s="295"/>
      <c r="I13" s="301"/>
      <c r="J13" s="295"/>
      <c r="K13" s="80" t="s">
        <v>61</v>
      </c>
      <c r="L13" s="80" t="s">
        <v>62</v>
      </c>
      <c r="M13" s="80" t="s">
        <v>61</v>
      </c>
      <c r="N13" s="80" t="s">
        <v>62</v>
      </c>
      <c r="O13" s="80" t="s">
        <v>61</v>
      </c>
      <c r="P13" s="81" t="s">
        <v>62</v>
      </c>
      <c r="Q13" s="80" t="s">
        <v>61</v>
      </c>
      <c r="R13" s="82" t="s">
        <v>62</v>
      </c>
      <c r="S13" s="80" t="s">
        <v>61</v>
      </c>
      <c r="T13" s="82" t="s">
        <v>62</v>
      </c>
      <c r="U13" s="80" t="s">
        <v>61</v>
      </c>
      <c r="V13" s="82" t="s">
        <v>62</v>
      </c>
      <c r="W13" s="80" t="s">
        <v>61</v>
      </c>
      <c r="X13" s="82" t="s">
        <v>62</v>
      </c>
      <c r="Y13" s="289"/>
    </row>
    <row r="14" spans="1:25" ht="16.5" thickBot="1" x14ac:dyDescent="0.3">
      <c r="A14" s="83">
        <v>1</v>
      </c>
      <c r="B14" s="84" t="s">
        <v>27</v>
      </c>
      <c r="C14" s="85">
        <v>149637</v>
      </c>
      <c r="D14" s="86">
        <v>43840</v>
      </c>
      <c r="E14" s="87">
        <v>39701</v>
      </c>
      <c r="F14" s="87">
        <f>D14+E14</f>
        <v>83541</v>
      </c>
      <c r="G14" s="157">
        <v>20744</v>
      </c>
      <c r="H14" s="157">
        <v>43374</v>
      </c>
      <c r="I14" s="158">
        <f>H14+G14</f>
        <v>64118</v>
      </c>
      <c r="J14" s="157">
        <f t="shared" ref="J14:J24" si="0">I14/F14</f>
        <v>0.76750338157311981</v>
      </c>
      <c r="K14" s="159">
        <v>25</v>
      </c>
      <c r="L14" s="157">
        <v>75</v>
      </c>
      <c r="M14" s="158">
        <v>500</v>
      </c>
      <c r="N14" s="157">
        <v>200</v>
      </c>
      <c r="O14" s="160">
        <v>7243</v>
      </c>
      <c r="P14" s="161">
        <v>13085</v>
      </c>
      <c r="Q14" s="162">
        <v>5214</v>
      </c>
      <c r="R14" s="163">
        <v>10918</v>
      </c>
      <c r="S14" s="164">
        <v>3166</v>
      </c>
      <c r="T14" s="165">
        <v>14070</v>
      </c>
      <c r="U14" s="165">
        <v>2345</v>
      </c>
      <c r="V14" s="166">
        <v>2431</v>
      </c>
      <c r="W14" s="165"/>
      <c r="X14" s="167">
        <v>3117</v>
      </c>
      <c r="Y14" s="88">
        <f>K14+L14+M14+N14+O14+P14+Q14+R14+S14+T14+U14+V14+W14+X14</f>
        <v>62389</v>
      </c>
    </row>
    <row r="15" spans="1:25" ht="16.5" thickBot="1" x14ac:dyDescent="0.3">
      <c r="A15" s="89">
        <v>2</v>
      </c>
      <c r="B15" s="90" t="s">
        <v>63</v>
      </c>
      <c r="C15" s="91">
        <v>105588.33</v>
      </c>
      <c r="D15" s="92">
        <v>7173</v>
      </c>
      <c r="E15" s="93">
        <v>28702</v>
      </c>
      <c r="F15" s="93">
        <f t="shared" ref="F15:F24" si="1">D15+E15</f>
        <v>35875</v>
      </c>
      <c r="G15" s="168">
        <v>2510.5500000000002</v>
      </c>
      <c r="H15" s="168">
        <v>28418.52</v>
      </c>
      <c r="I15" s="169">
        <f t="shared" ref="I15:I23" si="2">H15+G15</f>
        <v>30929.07</v>
      </c>
      <c r="J15" s="157">
        <f t="shared" si="0"/>
        <v>0.86213435540069683</v>
      </c>
      <c r="K15" s="170">
        <v>15.52</v>
      </c>
      <c r="L15" s="170">
        <v>126.66</v>
      </c>
      <c r="M15" s="170">
        <v>379</v>
      </c>
      <c r="N15" s="170">
        <v>5600.22</v>
      </c>
      <c r="O15" s="157">
        <v>5.46</v>
      </c>
      <c r="P15" s="159">
        <v>1454.14</v>
      </c>
      <c r="Q15" s="157">
        <v>92.05</v>
      </c>
      <c r="R15" s="159">
        <v>2264.85</v>
      </c>
      <c r="S15" s="171">
        <v>158.55000000000001</v>
      </c>
      <c r="T15" s="168">
        <v>3265.61</v>
      </c>
      <c r="U15" s="172">
        <v>99.4</v>
      </c>
      <c r="V15" s="173">
        <v>6919.6</v>
      </c>
      <c r="W15" s="168">
        <v>22.4</v>
      </c>
      <c r="X15" s="174">
        <v>7192.46</v>
      </c>
      <c r="Y15" s="88">
        <f t="shared" ref="Y15:Y24" si="3">K15+L15+M15+N15+O15+P15+Q15+R15+S15+T15+U15+V15+W15+X15</f>
        <v>27595.920000000002</v>
      </c>
    </row>
    <row r="16" spans="1:25" ht="16.5" thickBot="1" x14ac:dyDescent="0.3">
      <c r="A16" s="290">
        <v>3</v>
      </c>
      <c r="B16" s="84" t="s">
        <v>9</v>
      </c>
      <c r="C16" s="85">
        <v>44265.35</v>
      </c>
      <c r="D16" s="94">
        <v>1927</v>
      </c>
      <c r="E16" s="95">
        <v>6721</v>
      </c>
      <c r="F16" s="87">
        <f t="shared" si="1"/>
        <v>8648</v>
      </c>
      <c r="G16" s="157">
        <v>578.1</v>
      </c>
      <c r="H16" s="157">
        <v>6666.9</v>
      </c>
      <c r="I16" s="158">
        <f t="shared" si="2"/>
        <v>7245</v>
      </c>
      <c r="J16" s="157">
        <f t="shared" si="0"/>
        <v>0.83776595744680848</v>
      </c>
      <c r="K16" s="170">
        <v>7.2</v>
      </c>
      <c r="L16" s="170">
        <v>30</v>
      </c>
      <c r="M16" s="170">
        <v>136.81</v>
      </c>
      <c r="N16" s="170">
        <v>350.28</v>
      </c>
      <c r="O16" s="157">
        <v>190</v>
      </c>
      <c r="P16" s="159">
        <v>421.08</v>
      </c>
      <c r="Q16" s="157">
        <v>229.22</v>
      </c>
      <c r="R16" s="159">
        <v>1298.9000000000001</v>
      </c>
      <c r="S16" s="159">
        <v>83</v>
      </c>
      <c r="T16" s="157">
        <v>2149.2800000000002</v>
      </c>
      <c r="U16" s="172">
        <v>109.5</v>
      </c>
      <c r="V16" s="173">
        <v>1600.28</v>
      </c>
      <c r="W16" s="157">
        <v>34.74</v>
      </c>
      <c r="X16" s="175">
        <v>210</v>
      </c>
      <c r="Y16" s="88">
        <f t="shared" si="3"/>
        <v>6850.29</v>
      </c>
    </row>
    <row r="17" spans="1:25" ht="30" customHeight="1" thickBot="1" x14ac:dyDescent="0.3">
      <c r="A17" s="291"/>
      <c r="B17" s="96" t="s">
        <v>64</v>
      </c>
      <c r="C17" s="85">
        <v>6714</v>
      </c>
      <c r="D17" s="97">
        <v>6155</v>
      </c>
      <c r="E17" s="98">
        <v>0</v>
      </c>
      <c r="F17" s="99">
        <f t="shared" si="1"/>
        <v>6155</v>
      </c>
      <c r="G17" s="176">
        <v>3787.69</v>
      </c>
      <c r="H17" s="176">
        <v>0</v>
      </c>
      <c r="I17" s="177">
        <f t="shared" si="2"/>
        <v>3787.69</v>
      </c>
      <c r="J17" s="178">
        <f t="shared" si="0"/>
        <v>0.61538424045491469</v>
      </c>
      <c r="K17" s="165">
        <v>0</v>
      </c>
      <c r="L17" s="165">
        <v>0</v>
      </c>
      <c r="M17" s="165">
        <v>0</v>
      </c>
      <c r="N17" s="165">
        <v>0</v>
      </c>
      <c r="O17" s="165">
        <v>0</v>
      </c>
      <c r="P17" s="179">
        <v>0</v>
      </c>
      <c r="Q17" s="179">
        <v>0</v>
      </c>
      <c r="R17" s="179">
        <v>0</v>
      </c>
      <c r="S17" s="179">
        <v>0</v>
      </c>
      <c r="T17" s="165">
        <v>4493.1499999999996</v>
      </c>
      <c r="U17" s="180">
        <v>0</v>
      </c>
      <c r="V17" s="181">
        <v>0</v>
      </c>
      <c r="W17" s="178">
        <v>0</v>
      </c>
      <c r="X17" s="181">
        <v>0</v>
      </c>
      <c r="Y17" s="100">
        <f t="shared" si="3"/>
        <v>4493.1499999999996</v>
      </c>
    </row>
    <row r="18" spans="1:25" ht="16.5" thickBot="1" x14ac:dyDescent="0.3">
      <c r="A18" s="89">
        <v>4</v>
      </c>
      <c r="B18" s="84" t="s">
        <v>10</v>
      </c>
      <c r="C18" s="85">
        <v>106540.9</v>
      </c>
      <c r="D18" s="101">
        <v>7644</v>
      </c>
      <c r="E18" s="102">
        <v>27877</v>
      </c>
      <c r="F18" s="87">
        <f t="shared" si="1"/>
        <v>35521</v>
      </c>
      <c r="G18" s="182">
        <v>2675.4</v>
      </c>
      <c r="H18" s="183">
        <v>20752.46</v>
      </c>
      <c r="I18" s="159">
        <f t="shared" si="2"/>
        <v>23427.86</v>
      </c>
      <c r="J18" s="157">
        <f t="shared" si="0"/>
        <v>0.65954956223079308</v>
      </c>
      <c r="K18" s="170">
        <v>22</v>
      </c>
      <c r="L18" s="170">
        <v>51</v>
      </c>
      <c r="M18" s="170">
        <v>156</v>
      </c>
      <c r="N18" s="170">
        <v>1500</v>
      </c>
      <c r="O18" s="157">
        <v>170.1</v>
      </c>
      <c r="P18" s="159">
        <v>4570.8</v>
      </c>
      <c r="Q18" s="157">
        <v>390</v>
      </c>
      <c r="R18" s="159">
        <v>6911.67</v>
      </c>
      <c r="S18" s="171"/>
      <c r="T18" s="168">
        <v>6201.58</v>
      </c>
      <c r="U18" s="172">
        <v>172.3</v>
      </c>
      <c r="V18" s="173">
        <v>3019.35</v>
      </c>
      <c r="W18" s="157">
        <v>87.08</v>
      </c>
      <c r="X18" s="175">
        <v>742</v>
      </c>
      <c r="Y18" s="88">
        <f t="shared" si="3"/>
        <v>23993.88</v>
      </c>
    </row>
    <row r="19" spans="1:25" ht="16.5" thickBot="1" x14ac:dyDescent="0.3">
      <c r="A19" s="103">
        <v>5</v>
      </c>
      <c r="B19" s="90" t="s">
        <v>11</v>
      </c>
      <c r="C19" s="104">
        <v>193414.16</v>
      </c>
      <c r="D19" s="105">
        <v>44978</v>
      </c>
      <c r="E19" s="106">
        <v>34143</v>
      </c>
      <c r="F19" s="93">
        <f t="shared" si="1"/>
        <v>79121</v>
      </c>
      <c r="G19" s="184">
        <v>17991.2</v>
      </c>
      <c r="H19" s="184">
        <v>40608.800000000003</v>
      </c>
      <c r="I19" s="169">
        <f t="shared" si="2"/>
        <v>58600</v>
      </c>
      <c r="J19" s="157">
        <f t="shared" si="0"/>
        <v>0.74063775735898185</v>
      </c>
      <c r="K19" s="170">
        <v>0</v>
      </c>
      <c r="L19" s="170">
        <v>0</v>
      </c>
      <c r="M19" s="170">
        <v>142.22999999999999</v>
      </c>
      <c r="N19" s="170">
        <v>874.85</v>
      </c>
      <c r="O19" s="157">
        <v>440.9</v>
      </c>
      <c r="P19" s="159">
        <v>2759.79</v>
      </c>
      <c r="Q19" s="157">
        <v>620.71</v>
      </c>
      <c r="R19" s="159">
        <v>3517.35</v>
      </c>
      <c r="S19" s="159">
        <v>730</v>
      </c>
      <c r="T19" s="157">
        <v>4141.4799999999996</v>
      </c>
      <c r="U19" s="172">
        <v>381</v>
      </c>
      <c r="V19" s="173">
        <v>2109.3000000000002</v>
      </c>
      <c r="W19" s="168">
        <v>40.6</v>
      </c>
      <c r="X19" s="174">
        <v>499</v>
      </c>
      <c r="Y19" s="88">
        <f t="shared" si="3"/>
        <v>16257.210000000001</v>
      </c>
    </row>
    <row r="20" spans="1:25" ht="16.5" thickBot="1" x14ac:dyDescent="0.3">
      <c r="A20" s="89">
        <v>6</v>
      </c>
      <c r="B20" s="84" t="s">
        <v>12</v>
      </c>
      <c r="C20" s="104">
        <v>560941</v>
      </c>
      <c r="D20" s="107">
        <v>14673</v>
      </c>
      <c r="E20" s="108">
        <v>181560</v>
      </c>
      <c r="F20" s="87">
        <f t="shared" si="1"/>
        <v>196233</v>
      </c>
      <c r="G20" s="157">
        <v>14034</v>
      </c>
      <c r="H20" s="157">
        <v>118163.74</v>
      </c>
      <c r="I20" s="158">
        <f t="shared" si="2"/>
        <v>132197.74</v>
      </c>
      <c r="J20" s="157">
        <f t="shared" si="0"/>
        <v>0.67367741409446924</v>
      </c>
      <c r="K20" s="185">
        <v>0</v>
      </c>
      <c r="L20" s="186">
        <v>0</v>
      </c>
      <c r="M20" s="187">
        <v>100</v>
      </c>
      <c r="N20" s="188">
        <v>136.44</v>
      </c>
      <c r="O20" s="189">
        <v>4000</v>
      </c>
      <c r="P20" s="173">
        <v>12000</v>
      </c>
      <c r="Q20" s="157">
        <v>8600</v>
      </c>
      <c r="R20" s="158">
        <v>23557</v>
      </c>
      <c r="S20" s="171"/>
      <c r="T20" s="168">
        <v>30215.93</v>
      </c>
      <c r="U20" s="168"/>
      <c r="V20" s="174">
        <v>43503</v>
      </c>
      <c r="W20" s="157"/>
      <c r="X20" s="175">
        <v>4273.6000000000004</v>
      </c>
      <c r="Y20" s="88">
        <f t="shared" si="3"/>
        <v>126385.97</v>
      </c>
    </row>
    <row r="21" spans="1:25" ht="16.5" thickBot="1" x14ac:dyDescent="0.3">
      <c r="A21" s="290">
        <v>7</v>
      </c>
      <c r="B21" s="109" t="s">
        <v>13</v>
      </c>
      <c r="C21" s="91">
        <v>170022</v>
      </c>
      <c r="D21" s="110">
        <v>37042</v>
      </c>
      <c r="E21" s="111">
        <v>20003</v>
      </c>
      <c r="F21" s="112">
        <f t="shared" si="1"/>
        <v>57045</v>
      </c>
      <c r="G21" s="186">
        <v>3650</v>
      </c>
      <c r="H21" s="174">
        <v>12873.4</v>
      </c>
      <c r="I21" s="185">
        <f>H21+G21</f>
        <v>16523.400000000001</v>
      </c>
      <c r="J21" s="157">
        <f t="shared" si="0"/>
        <v>0.28965553510386538</v>
      </c>
      <c r="K21" s="159">
        <v>175</v>
      </c>
      <c r="L21" s="157">
        <v>350</v>
      </c>
      <c r="M21" s="158">
        <v>954</v>
      </c>
      <c r="N21" s="157">
        <v>1900</v>
      </c>
      <c r="O21" s="157">
        <v>1150</v>
      </c>
      <c r="P21" s="190">
        <v>2464</v>
      </c>
      <c r="Q21" s="168">
        <v>628</v>
      </c>
      <c r="R21" s="174">
        <v>2986</v>
      </c>
      <c r="S21" s="159">
        <v>1000</v>
      </c>
      <c r="T21" s="157">
        <v>2614</v>
      </c>
      <c r="U21" s="157">
        <v>614</v>
      </c>
      <c r="V21" s="158">
        <v>3000</v>
      </c>
      <c r="W21" s="168"/>
      <c r="X21" s="174">
        <v>3164</v>
      </c>
      <c r="Y21" s="88">
        <f t="shared" si="3"/>
        <v>20999</v>
      </c>
    </row>
    <row r="22" spans="1:25" ht="31.9" customHeight="1" thickBot="1" x14ac:dyDescent="0.3">
      <c r="A22" s="291"/>
      <c r="B22" s="96" t="s">
        <v>65</v>
      </c>
      <c r="C22" s="85">
        <v>32450</v>
      </c>
      <c r="D22" s="99">
        <v>32450</v>
      </c>
      <c r="E22" s="72"/>
      <c r="F22" s="113">
        <f t="shared" si="1"/>
        <v>32450</v>
      </c>
      <c r="G22" s="191">
        <v>30000</v>
      </c>
      <c r="H22" s="178"/>
      <c r="I22" s="192">
        <f t="shared" si="2"/>
        <v>30000</v>
      </c>
      <c r="J22" s="178">
        <f t="shared" si="0"/>
        <v>0.92449922958397535</v>
      </c>
      <c r="K22" s="179">
        <v>0</v>
      </c>
      <c r="L22" s="165">
        <v>0</v>
      </c>
      <c r="M22" s="166">
        <v>0</v>
      </c>
      <c r="N22" s="165">
        <v>0</v>
      </c>
      <c r="O22" s="165">
        <v>0</v>
      </c>
      <c r="P22" s="165">
        <v>0</v>
      </c>
      <c r="Q22" s="165">
        <v>0</v>
      </c>
      <c r="R22" s="193">
        <v>0</v>
      </c>
      <c r="S22" s="194">
        <v>26000</v>
      </c>
      <c r="T22" s="193">
        <v>0</v>
      </c>
      <c r="U22" s="194">
        <v>6480</v>
      </c>
      <c r="V22" s="193">
        <v>0</v>
      </c>
      <c r="W22" s="165">
        <v>2830</v>
      </c>
      <c r="X22" s="165">
        <v>0</v>
      </c>
      <c r="Y22" s="88">
        <f t="shared" si="3"/>
        <v>35310</v>
      </c>
    </row>
    <row r="23" spans="1:25" ht="16.5" thickBot="1" x14ac:dyDescent="0.3">
      <c r="A23" s="114">
        <v>8</v>
      </c>
      <c r="B23" s="109" t="s">
        <v>14</v>
      </c>
      <c r="C23" s="115">
        <v>248486</v>
      </c>
      <c r="D23" s="116">
        <v>44635.199999999997</v>
      </c>
      <c r="E23" s="87">
        <v>89126.8</v>
      </c>
      <c r="F23" s="87">
        <f t="shared" si="1"/>
        <v>133762</v>
      </c>
      <c r="G23" s="157">
        <v>21267.8</v>
      </c>
      <c r="H23" s="157">
        <v>65544.320000000007</v>
      </c>
      <c r="I23" s="158">
        <f t="shared" si="2"/>
        <v>86812.12000000001</v>
      </c>
      <c r="J23" s="157">
        <f t="shared" si="0"/>
        <v>0.64900435101149812</v>
      </c>
      <c r="K23" s="159">
        <v>0</v>
      </c>
      <c r="L23" s="157">
        <v>0</v>
      </c>
      <c r="M23" s="158">
        <v>711.97</v>
      </c>
      <c r="N23" s="157">
        <v>1022.13</v>
      </c>
      <c r="O23" s="186">
        <v>3000.1</v>
      </c>
      <c r="P23" s="174">
        <v>8179</v>
      </c>
      <c r="Q23" s="168">
        <v>6492.77</v>
      </c>
      <c r="R23" s="174">
        <v>13991.57</v>
      </c>
      <c r="S23" s="159">
        <v>1492</v>
      </c>
      <c r="T23" s="157">
        <v>18492.34</v>
      </c>
      <c r="U23" s="157"/>
      <c r="V23" s="158">
        <v>22468.09</v>
      </c>
      <c r="W23" s="186"/>
      <c r="X23" s="174">
        <v>7342.47</v>
      </c>
      <c r="Y23" s="88">
        <f t="shared" si="3"/>
        <v>83192.44</v>
      </c>
    </row>
    <row r="24" spans="1:25" s="72" customFormat="1" ht="19.5" thickBot="1" x14ac:dyDescent="0.35">
      <c r="A24" s="292" t="s">
        <v>66</v>
      </c>
      <c r="B24" s="293"/>
      <c r="C24" s="117">
        <f t="shared" ref="C24:I24" si="4">SUM(C14:C23)</f>
        <v>1618058.74</v>
      </c>
      <c r="D24" s="118">
        <f t="shared" si="4"/>
        <v>240517.2</v>
      </c>
      <c r="E24" s="119">
        <f t="shared" si="4"/>
        <v>427833.8</v>
      </c>
      <c r="F24" s="120">
        <f t="shared" si="1"/>
        <v>668351</v>
      </c>
      <c r="G24" s="153">
        <f t="shared" si="4"/>
        <v>117238.74</v>
      </c>
      <c r="H24" s="152">
        <f t="shared" si="4"/>
        <v>336402.14</v>
      </c>
      <c r="I24" s="153">
        <f t="shared" si="4"/>
        <v>453640.88</v>
      </c>
      <c r="J24" s="152">
        <f t="shared" si="0"/>
        <v>0.67874646705099562</v>
      </c>
      <c r="K24" s="152">
        <f t="shared" ref="K24:V24" si="5">SUM(K14:K23)</f>
        <v>244.72</v>
      </c>
      <c r="L24" s="152">
        <f t="shared" si="5"/>
        <v>632.66</v>
      </c>
      <c r="M24" s="153">
        <f t="shared" si="5"/>
        <v>3080.01</v>
      </c>
      <c r="N24" s="152">
        <f t="shared" si="5"/>
        <v>11583.92</v>
      </c>
      <c r="O24" s="152">
        <f t="shared" si="5"/>
        <v>16199.56</v>
      </c>
      <c r="P24" s="153">
        <f t="shared" si="5"/>
        <v>44933.81</v>
      </c>
      <c r="Q24" s="152">
        <f t="shared" si="5"/>
        <v>22266.75</v>
      </c>
      <c r="R24" s="154">
        <f t="shared" si="5"/>
        <v>65445.34</v>
      </c>
      <c r="S24" s="152">
        <f t="shared" si="5"/>
        <v>32629.55</v>
      </c>
      <c r="T24" s="152">
        <f t="shared" si="5"/>
        <v>85643.37</v>
      </c>
      <c r="U24" s="152">
        <f t="shared" si="5"/>
        <v>10201.200000000001</v>
      </c>
      <c r="V24" s="155">
        <f t="shared" si="5"/>
        <v>85050.62</v>
      </c>
      <c r="W24" s="156">
        <f>SUM(W14:W23)</f>
        <v>3014.82</v>
      </c>
      <c r="X24" s="152">
        <f>SUM(X14:X23)</f>
        <v>26540.53</v>
      </c>
      <c r="Y24" s="152">
        <f t="shared" si="3"/>
        <v>407466.86</v>
      </c>
    </row>
    <row r="25" spans="1:25" ht="18.75" x14ac:dyDescent="0.3">
      <c r="C25" s="1"/>
      <c r="D25" s="1"/>
      <c r="E25" s="1"/>
      <c r="F25" s="1"/>
      <c r="G25" s="1"/>
      <c r="H25" s="1"/>
      <c r="I25" s="1"/>
      <c r="J25" s="1"/>
      <c r="K25" s="121"/>
      <c r="L25" s="121"/>
      <c r="M25" s="121"/>
      <c r="N25" s="121"/>
      <c r="O25" s="122"/>
      <c r="P25" s="122"/>
      <c r="Q25" s="1"/>
      <c r="R25" s="1"/>
      <c r="S25" s="1"/>
      <c r="T25" s="1"/>
      <c r="U25" s="1"/>
      <c r="V25" s="1"/>
      <c r="W25" s="1"/>
      <c r="X25" s="1"/>
      <c r="Y25" s="56"/>
    </row>
    <row r="28" spans="1:25" ht="15.75" thickBot="1" x14ac:dyDescent="0.3"/>
    <row r="29" spans="1:25" ht="16.5" thickBot="1" x14ac:dyDescent="0.3">
      <c r="A29" s="281" t="s">
        <v>67</v>
      </c>
      <c r="B29" s="282"/>
      <c r="C29" s="282"/>
      <c r="D29" s="282"/>
      <c r="E29" s="282"/>
      <c r="F29" s="282"/>
      <c r="G29" s="282"/>
      <c r="H29" s="283"/>
      <c r="M29" s="123"/>
      <c r="N29" s="123"/>
      <c r="O29" s="123"/>
      <c r="P29" s="123"/>
      <c r="U29">
        <v>2</v>
      </c>
    </row>
    <row r="30" spans="1:25" ht="15.75" thickBot="1" x14ac:dyDescent="0.3">
      <c r="A30" s="124"/>
      <c r="B30" s="125" t="s">
        <v>1</v>
      </c>
      <c r="C30" s="127" t="s">
        <v>68</v>
      </c>
      <c r="D30" s="127" t="s">
        <v>69</v>
      </c>
      <c r="E30" s="126" t="s">
        <v>70</v>
      </c>
      <c r="F30" s="142" t="s">
        <v>4</v>
      </c>
      <c r="G30" s="143" t="s">
        <v>5</v>
      </c>
      <c r="H30" s="127" t="s">
        <v>6</v>
      </c>
      <c r="M30" s="128"/>
      <c r="N30" s="128"/>
      <c r="O30" s="128"/>
      <c r="P30" s="129"/>
    </row>
    <row r="31" spans="1:25" x14ac:dyDescent="0.25">
      <c r="A31" s="130">
        <v>1</v>
      </c>
      <c r="B31" s="131" t="s">
        <v>71</v>
      </c>
      <c r="C31" s="144"/>
      <c r="D31" s="144"/>
      <c r="E31" s="144"/>
      <c r="F31" s="144"/>
      <c r="G31" s="144"/>
      <c r="H31" s="145"/>
    </row>
    <row r="32" spans="1:25" x14ac:dyDescent="0.25">
      <c r="A32" s="132">
        <v>2</v>
      </c>
      <c r="B32" s="131" t="s">
        <v>8</v>
      </c>
      <c r="C32" s="144">
        <v>0</v>
      </c>
      <c r="D32" s="144"/>
      <c r="E32" s="144"/>
      <c r="F32" s="144"/>
      <c r="G32" s="144"/>
      <c r="H32" s="145"/>
    </row>
    <row r="33" spans="1:8" x14ac:dyDescent="0.25">
      <c r="A33" s="132">
        <v>3</v>
      </c>
      <c r="B33" s="131" t="s">
        <v>9</v>
      </c>
      <c r="C33" s="144">
        <v>0</v>
      </c>
      <c r="D33" s="144"/>
      <c r="E33" s="144"/>
      <c r="F33" s="144"/>
      <c r="G33" s="144"/>
      <c r="H33" s="145"/>
    </row>
    <row r="34" spans="1:8" x14ac:dyDescent="0.25">
      <c r="A34" s="132">
        <v>4</v>
      </c>
      <c r="B34" s="133" t="s">
        <v>10</v>
      </c>
      <c r="C34" s="145">
        <v>2</v>
      </c>
      <c r="D34" s="144"/>
      <c r="E34" s="144"/>
      <c r="F34" s="145">
        <v>2</v>
      </c>
      <c r="G34" s="144">
        <v>0</v>
      </c>
      <c r="H34" s="145">
        <v>2</v>
      </c>
    </row>
    <row r="35" spans="1:8" x14ac:dyDescent="0.25">
      <c r="A35" s="134">
        <v>5</v>
      </c>
      <c r="B35" s="131" t="s">
        <v>11</v>
      </c>
      <c r="C35" s="146">
        <v>2</v>
      </c>
      <c r="D35" s="144">
        <v>1</v>
      </c>
      <c r="E35" s="144"/>
      <c r="F35" s="145">
        <v>3</v>
      </c>
      <c r="G35" s="144">
        <v>0</v>
      </c>
      <c r="H35" s="145">
        <v>3</v>
      </c>
    </row>
    <row r="36" spans="1:8" x14ac:dyDescent="0.25">
      <c r="A36" s="135">
        <v>6</v>
      </c>
      <c r="B36" s="136" t="s">
        <v>12</v>
      </c>
      <c r="C36" s="144"/>
      <c r="D36" s="144"/>
      <c r="E36" s="144">
        <v>3</v>
      </c>
      <c r="F36" s="144"/>
      <c r="G36" s="144">
        <v>3</v>
      </c>
      <c r="H36" s="145"/>
    </row>
    <row r="37" spans="1:8" x14ac:dyDescent="0.25">
      <c r="A37" s="135">
        <v>7</v>
      </c>
      <c r="B37" s="136" t="s">
        <v>13</v>
      </c>
      <c r="C37" s="147"/>
      <c r="D37" s="147"/>
      <c r="E37" s="147"/>
      <c r="F37" s="147"/>
      <c r="G37" s="147"/>
      <c r="H37" s="147"/>
    </row>
    <row r="38" spans="1:8" ht="15.75" thickBot="1" x14ac:dyDescent="0.3">
      <c r="A38" s="137">
        <v>8</v>
      </c>
      <c r="B38" s="138" t="s">
        <v>14</v>
      </c>
      <c r="C38" s="144">
        <v>12</v>
      </c>
      <c r="D38" s="144"/>
      <c r="E38" s="144"/>
      <c r="F38" s="144">
        <v>11</v>
      </c>
      <c r="G38" s="144">
        <v>1</v>
      </c>
      <c r="H38" s="145">
        <v>12</v>
      </c>
    </row>
    <row r="39" spans="1:8" ht="15.75" thickBot="1" x14ac:dyDescent="0.3">
      <c r="A39" s="284" t="s">
        <v>6</v>
      </c>
      <c r="B39" s="285"/>
      <c r="C39" s="148">
        <f>SUM(C31:C38)</f>
        <v>16</v>
      </c>
      <c r="D39" s="149">
        <f>SUM(D31:D38)</f>
        <v>1</v>
      </c>
      <c r="E39" s="150">
        <f>SUM(E31:E38)</f>
        <v>3</v>
      </c>
      <c r="F39" s="148">
        <f>SUM(F31:F38)</f>
        <v>16</v>
      </c>
      <c r="G39" s="149">
        <f>SUM(G31:G38)</f>
        <v>4</v>
      </c>
      <c r="H39" s="151">
        <f t="shared" ref="H39" si="6">F39+G39</f>
        <v>20</v>
      </c>
    </row>
    <row r="40" spans="1:8" x14ac:dyDescent="0.25">
      <c r="A40" s="139" t="s">
        <v>72</v>
      </c>
      <c r="B40" s="139"/>
      <c r="C40" s="139"/>
    </row>
  </sheetData>
  <mergeCells count="29">
    <mergeCell ref="F12:F13"/>
    <mergeCell ref="G12:G13"/>
    <mergeCell ref="H12:H13"/>
    <mergeCell ref="I12:I13"/>
    <mergeCell ref="A7:Y7"/>
    <mergeCell ref="A8:Y8"/>
    <mergeCell ref="A10:Y10"/>
    <mergeCell ref="A11:A13"/>
    <mergeCell ref="B11:B13"/>
    <mergeCell ref="C11:C13"/>
    <mergeCell ref="D11:F11"/>
    <mergeCell ref="G11:I11"/>
    <mergeCell ref="K11:Y11"/>
    <mergeCell ref="A29:H29"/>
    <mergeCell ref="A39:B39"/>
    <mergeCell ref="U12:V12"/>
    <mergeCell ref="W12:X12"/>
    <mergeCell ref="Y12:Y13"/>
    <mergeCell ref="A16:A17"/>
    <mergeCell ref="A21:A22"/>
    <mergeCell ref="A24:B24"/>
    <mergeCell ref="J12:J13"/>
    <mergeCell ref="K12:L12"/>
    <mergeCell ref="M12:N12"/>
    <mergeCell ref="O12:P12"/>
    <mergeCell ref="Q12:R12"/>
    <mergeCell ref="S12:T12"/>
    <mergeCell ref="D12:D13"/>
    <mergeCell ref="E12:E13"/>
  </mergeCells>
  <pageMargins left="0.7" right="0.7" top="0.75" bottom="0.75" header="0.3" footer="0.3"/>
  <pageSetup scale="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42742-8DFC-4AB5-BDAC-41D04ADCE234}">
  <sheetPr>
    <pageSetUpPr fitToPage="1"/>
  </sheetPr>
  <dimension ref="A5:L18"/>
  <sheetViews>
    <sheetView workbookViewId="0">
      <selection activeCell="A5" sqref="A5:L5"/>
    </sheetView>
  </sheetViews>
  <sheetFormatPr defaultColWidth="11.42578125" defaultRowHeight="15" x14ac:dyDescent="0.25"/>
  <cols>
    <col min="1" max="1" width="3.7109375" customWidth="1"/>
    <col min="2" max="2" width="17.28515625" customWidth="1"/>
    <col min="3" max="3" width="11.140625" customWidth="1"/>
    <col min="4" max="4" width="15" customWidth="1"/>
    <col min="5" max="5" width="12.42578125" customWidth="1"/>
    <col min="6" max="6" width="14.140625" customWidth="1"/>
    <col min="7" max="7" width="10.7109375" customWidth="1"/>
    <col min="9" max="9" width="13.28515625" customWidth="1"/>
  </cols>
  <sheetData>
    <row r="5" spans="1:12" x14ac:dyDescent="0.25">
      <c r="A5" s="317" t="s">
        <v>81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</row>
    <row r="6" spans="1:12" ht="31.5" x14ac:dyDescent="0.25">
      <c r="A6" s="16"/>
      <c r="B6" s="195" t="s">
        <v>1</v>
      </c>
      <c r="C6" s="196" t="s">
        <v>73</v>
      </c>
      <c r="D6" s="196" t="s">
        <v>74</v>
      </c>
      <c r="E6" s="196" t="s">
        <v>75</v>
      </c>
      <c r="F6" s="196" t="s">
        <v>76</v>
      </c>
      <c r="G6" s="196" t="s">
        <v>77</v>
      </c>
      <c r="H6" s="196" t="s">
        <v>78</v>
      </c>
      <c r="I6" s="196" t="s">
        <v>79</v>
      </c>
      <c r="J6" s="197" t="s">
        <v>4</v>
      </c>
      <c r="K6" s="198" t="s">
        <v>5</v>
      </c>
      <c r="L6" s="199" t="s">
        <v>80</v>
      </c>
    </row>
    <row r="7" spans="1:12" ht="15.75" x14ac:dyDescent="0.25">
      <c r="A7" s="200">
        <v>1</v>
      </c>
      <c r="B7" s="201" t="s">
        <v>27</v>
      </c>
      <c r="C7" s="202">
        <v>116</v>
      </c>
      <c r="D7" s="202">
        <v>30</v>
      </c>
      <c r="E7" s="202">
        <v>3</v>
      </c>
      <c r="F7" s="202">
        <v>0</v>
      </c>
      <c r="G7" s="203">
        <v>0</v>
      </c>
      <c r="H7" s="203">
        <v>0</v>
      </c>
      <c r="I7" s="202">
        <v>3</v>
      </c>
      <c r="J7" s="204">
        <v>190</v>
      </c>
      <c r="K7" s="204">
        <v>30</v>
      </c>
      <c r="L7" s="204">
        <f>+J7+K7</f>
        <v>220</v>
      </c>
    </row>
    <row r="8" spans="1:12" ht="15.75" x14ac:dyDescent="0.25">
      <c r="A8" s="200">
        <v>2</v>
      </c>
      <c r="B8" s="205" t="s">
        <v>8</v>
      </c>
      <c r="C8" s="202">
        <v>218</v>
      </c>
      <c r="D8" s="202">
        <v>63</v>
      </c>
      <c r="E8" s="202">
        <v>11</v>
      </c>
      <c r="F8" s="202">
        <v>9</v>
      </c>
      <c r="G8" s="203">
        <v>0</v>
      </c>
      <c r="H8" s="203">
        <v>0</v>
      </c>
      <c r="I8" s="202">
        <v>6</v>
      </c>
      <c r="J8" s="204">
        <v>354</v>
      </c>
      <c r="K8" s="204">
        <v>36</v>
      </c>
      <c r="L8" s="204">
        <f t="shared" ref="L8:L14" si="0">+J8+K8</f>
        <v>390</v>
      </c>
    </row>
    <row r="9" spans="1:12" ht="15.75" x14ac:dyDescent="0.25">
      <c r="A9" s="200">
        <v>3</v>
      </c>
      <c r="B9" s="201" t="s">
        <v>9</v>
      </c>
      <c r="C9" s="202">
        <v>106</v>
      </c>
      <c r="D9" s="202">
        <v>41</v>
      </c>
      <c r="E9" s="202">
        <v>2</v>
      </c>
      <c r="F9" s="202">
        <v>0</v>
      </c>
      <c r="G9" s="203">
        <v>0</v>
      </c>
      <c r="H9" s="203">
        <v>0</v>
      </c>
      <c r="I9" s="202">
        <v>2</v>
      </c>
      <c r="J9" s="204">
        <v>151</v>
      </c>
      <c r="K9" s="204">
        <v>11</v>
      </c>
      <c r="L9" s="204">
        <f t="shared" si="0"/>
        <v>162</v>
      </c>
    </row>
    <row r="10" spans="1:12" ht="15.75" x14ac:dyDescent="0.25">
      <c r="A10" s="200">
        <v>4</v>
      </c>
      <c r="B10" s="201" t="s">
        <v>10</v>
      </c>
      <c r="C10" s="202">
        <v>238</v>
      </c>
      <c r="D10" s="202">
        <v>35</v>
      </c>
      <c r="E10" s="202">
        <v>5</v>
      </c>
      <c r="F10" s="202">
        <v>0</v>
      </c>
      <c r="G10" s="203">
        <v>0</v>
      </c>
      <c r="H10" s="203">
        <v>0</v>
      </c>
      <c r="I10" s="202">
        <v>7</v>
      </c>
      <c r="J10" s="204">
        <v>352</v>
      </c>
      <c r="K10" s="204">
        <v>57</v>
      </c>
      <c r="L10" s="204">
        <f t="shared" si="0"/>
        <v>409</v>
      </c>
    </row>
    <row r="11" spans="1:12" ht="15.75" x14ac:dyDescent="0.25">
      <c r="A11" s="200">
        <v>5</v>
      </c>
      <c r="B11" s="201" t="s">
        <v>11</v>
      </c>
      <c r="C11" s="202">
        <v>192</v>
      </c>
      <c r="D11" s="202">
        <v>8</v>
      </c>
      <c r="E11" s="202">
        <v>8</v>
      </c>
      <c r="F11" s="202">
        <v>2</v>
      </c>
      <c r="G11" s="203">
        <v>0</v>
      </c>
      <c r="H11" s="203">
        <v>0</v>
      </c>
      <c r="I11" s="202">
        <v>2</v>
      </c>
      <c r="J11" s="204">
        <v>229</v>
      </c>
      <c r="K11" s="204">
        <v>21</v>
      </c>
      <c r="L11" s="204">
        <f t="shared" si="0"/>
        <v>250</v>
      </c>
    </row>
    <row r="12" spans="1:12" ht="15.75" x14ac:dyDescent="0.25">
      <c r="A12" s="200">
        <v>6</v>
      </c>
      <c r="B12" s="201" t="s">
        <v>12</v>
      </c>
      <c r="C12" s="202">
        <v>209</v>
      </c>
      <c r="D12" s="202">
        <v>115</v>
      </c>
      <c r="E12" s="202">
        <v>35</v>
      </c>
      <c r="F12" s="202">
        <v>11</v>
      </c>
      <c r="G12" s="203">
        <v>0</v>
      </c>
      <c r="H12" s="203">
        <v>0</v>
      </c>
      <c r="I12" s="202">
        <v>1</v>
      </c>
      <c r="J12" s="204">
        <v>352</v>
      </c>
      <c r="K12" s="204">
        <v>80</v>
      </c>
      <c r="L12" s="204">
        <f t="shared" si="0"/>
        <v>432</v>
      </c>
    </row>
    <row r="13" spans="1:12" ht="15.75" x14ac:dyDescent="0.25">
      <c r="A13" s="200">
        <v>7</v>
      </c>
      <c r="B13" s="201" t="s">
        <v>13</v>
      </c>
      <c r="C13" s="202">
        <v>100</v>
      </c>
      <c r="D13" s="202">
        <v>28</v>
      </c>
      <c r="E13" s="202">
        <v>2</v>
      </c>
      <c r="F13" s="202">
        <v>2</v>
      </c>
      <c r="G13" s="203">
        <v>0</v>
      </c>
      <c r="H13" s="203">
        <v>0</v>
      </c>
      <c r="I13" s="202">
        <v>6</v>
      </c>
      <c r="J13" s="204">
        <v>199</v>
      </c>
      <c r="K13" s="204">
        <v>33</v>
      </c>
      <c r="L13" s="204">
        <f t="shared" si="0"/>
        <v>232</v>
      </c>
    </row>
    <row r="14" spans="1:12" ht="15.75" x14ac:dyDescent="0.25">
      <c r="A14" s="200">
        <v>8</v>
      </c>
      <c r="B14" s="201" t="s">
        <v>14</v>
      </c>
      <c r="C14" s="202">
        <v>260</v>
      </c>
      <c r="D14" s="202">
        <v>52</v>
      </c>
      <c r="E14" s="202">
        <v>11</v>
      </c>
      <c r="F14" s="202">
        <v>3</v>
      </c>
      <c r="G14" s="203">
        <v>0</v>
      </c>
      <c r="H14" s="203">
        <v>0</v>
      </c>
      <c r="I14" s="202">
        <v>12</v>
      </c>
      <c r="J14" s="204">
        <v>404</v>
      </c>
      <c r="K14" s="204">
        <v>40</v>
      </c>
      <c r="L14" s="204">
        <f t="shared" si="0"/>
        <v>444</v>
      </c>
    </row>
    <row r="15" spans="1:12" ht="15.75" x14ac:dyDescent="0.25">
      <c r="A15" s="200"/>
      <c r="B15" s="206" t="s">
        <v>6</v>
      </c>
      <c r="C15" s="207">
        <f>SUM(C7:C14)</f>
        <v>1439</v>
      </c>
      <c r="D15" s="207">
        <f t="shared" ref="D15:L15" si="1">SUM(D7:D14)</f>
        <v>372</v>
      </c>
      <c r="E15" s="207">
        <f t="shared" si="1"/>
        <v>77</v>
      </c>
      <c r="F15" s="207">
        <f t="shared" si="1"/>
        <v>27</v>
      </c>
      <c r="G15" s="207">
        <f t="shared" si="1"/>
        <v>0</v>
      </c>
      <c r="H15" s="207">
        <f t="shared" si="1"/>
        <v>0</v>
      </c>
      <c r="I15" s="207">
        <f t="shared" si="1"/>
        <v>39</v>
      </c>
      <c r="J15" s="208">
        <f t="shared" si="1"/>
        <v>2231</v>
      </c>
      <c r="K15" s="208">
        <f t="shared" si="1"/>
        <v>308</v>
      </c>
      <c r="L15" s="208">
        <f t="shared" si="1"/>
        <v>2539</v>
      </c>
    </row>
    <row r="18" spans="10:12" x14ac:dyDescent="0.25">
      <c r="J18" s="36"/>
      <c r="K18" s="36"/>
      <c r="L18" s="36"/>
    </row>
  </sheetData>
  <mergeCells count="1">
    <mergeCell ref="A5:L5"/>
  </mergeCells>
  <pageMargins left="0.7" right="0.7" top="0.75" bottom="0.75" header="0.3" footer="0.3"/>
  <pageSetup scale="85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DF280-598B-4104-8BCF-87439F718DA4}">
  <sheetPr>
    <pageSetUpPr fitToPage="1"/>
  </sheetPr>
  <dimension ref="A6:M16"/>
  <sheetViews>
    <sheetView workbookViewId="0">
      <selection activeCell="A7" sqref="A7"/>
    </sheetView>
  </sheetViews>
  <sheetFormatPr defaultColWidth="11.5703125" defaultRowHeight="15" x14ac:dyDescent="0.2"/>
  <cols>
    <col min="1" max="1" width="16.7109375" style="15" customWidth="1"/>
    <col min="2" max="9" width="11.5703125" style="15"/>
    <col min="10" max="10" width="12.5703125" style="15" customWidth="1"/>
    <col min="11" max="16384" width="11.5703125" style="15"/>
  </cols>
  <sheetData>
    <row r="6" spans="1:13" ht="15.75" x14ac:dyDescent="0.25">
      <c r="A6" s="318" t="s">
        <v>85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</row>
    <row r="7" spans="1:13" s="215" customFormat="1" ht="15.75" x14ac:dyDescent="0.25">
      <c r="A7" s="210" t="s">
        <v>1</v>
      </c>
      <c r="B7" s="78" t="s">
        <v>82</v>
      </c>
      <c r="C7" s="211" t="s">
        <v>4</v>
      </c>
      <c r="D7" s="212" t="s">
        <v>5</v>
      </c>
      <c r="E7" s="213" t="s">
        <v>80</v>
      </c>
      <c r="F7" s="78" t="s">
        <v>83</v>
      </c>
      <c r="G7" s="211" t="s">
        <v>4</v>
      </c>
      <c r="H7" s="212" t="s">
        <v>5</v>
      </c>
      <c r="I7" s="213" t="s">
        <v>80</v>
      </c>
      <c r="J7" s="78" t="s">
        <v>84</v>
      </c>
      <c r="K7" s="211" t="s">
        <v>4</v>
      </c>
      <c r="L7" s="212" t="s">
        <v>5</v>
      </c>
      <c r="M7" s="214" t="s">
        <v>80</v>
      </c>
    </row>
    <row r="8" spans="1:13" s="140" customFormat="1" ht="15.75" x14ac:dyDescent="0.25">
      <c r="A8" s="204" t="s">
        <v>27</v>
      </c>
      <c r="B8" s="216">
        <v>0</v>
      </c>
      <c r="C8" s="216">
        <v>0</v>
      </c>
      <c r="D8" s="217">
        <v>0</v>
      </c>
      <c r="E8" s="218">
        <v>0</v>
      </c>
      <c r="F8" s="219">
        <v>4</v>
      </c>
      <c r="G8" s="220">
        <v>72</v>
      </c>
      <c r="H8" s="221">
        <v>13</v>
      </c>
      <c r="I8" s="222">
        <v>85</v>
      </c>
      <c r="J8" s="223">
        <v>1</v>
      </c>
      <c r="K8" s="223">
        <v>23</v>
      </c>
      <c r="L8" s="223">
        <v>6</v>
      </c>
      <c r="M8" s="224">
        <v>29</v>
      </c>
    </row>
    <row r="9" spans="1:13" s="140" customFormat="1" ht="15.75" x14ac:dyDescent="0.25">
      <c r="A9" s="204" t="s">
        <v>8</v>
      </c>
      <c r="B9" s="225">
        <v>0</v>
      </c>
      <c r="C9" s="225">
        <v>0</v>
      </c>
      <c r="D9" s="226">
        <v>0</v>
      </c>
      <c r="E9" s="227">
        <v>0</v>
      </c>
      <c r="F9" s="228">
        <v>4</v>
      </c>
      <c r="G9" s="228">
        <v>41</v>
      </c>
      <c r="H9" s="228">
        <v>6</v>
      </c>
      <c r="I9" s="228">
        <v>47</v>
      </c>
      <c r="J9" s="229">
        <v>5</v>
      </c>
      <c r="K9" s="229">
        <v>42</v>
      </c>
      <c r="L9" s="229">
        <v>3</v>
      </c>
      <c r="M9" s="230">
        <v>45</v>
      </c>
    </row>
    <row r="10" spans="1:13" s="140" customFormat="1" ht="15.75" x14ac:dyDescent="0.25">
      <c r="A10" s="204" t="s">
        <v>9</v>
      </c>
      <c r="B10" s="225">
        <v>0</v>
      </c>
      <c r="C10" s="225">
        <v>0</v>
      </c>
      <c r="D10" s="226">
        <v>0</v>
      </c>
      <c r="E10" s="218">
        <v>0</v>
      </c>
      <c r="F10" s="231"/>
      <c r="G10" s="232"/>
      <c r="H10" s="232"/>
      <c r="I10" s="233"/>
      <c r="J10" s="234"/>
      <c r="K10" s="234"/>
      <c r="L10" s="223"/>
      <c r="M10" s="235"/>
    </row>
    <row r="11" spans="1:13" s="140" customFormat="1" ht="15.75" x14ac:dyDescent="0.25">
      <c r="A11" s="204" t="s">
        <v>10</v>
      </c>
      <c r="B11" s="216">
        <v>0</v>
      </c>
      <c r="C11" s="216">
        <v>0</v>
      </c>
      <c r="D11" s="226">
        <v>0</v>
      </c>
      <c r="E11" s="218">
        <v>0</v>
      </c>
      <c r="F11" s="236">
        <v>3</v>
      </c>
      <c r="G11" s="221">
        <v>49</v>
      </c>
      <c r="H11" s="221">
        <v>4</v>
      </c>
      <c r="I11" s="237">
        <v>53</v>
      </c>
      <c r="J11" s="223">
        <v>2</v>
      </c>
      <c r="K11" s="223">
        <v>23</v>
      </c>
      <c r="L11" s="229">
        <v>1</v>
      </c>
      <c r="M11" s="235">
        <v>24</v>
      </c>
    </row>
    <row r="12" spans="1:13" s="140" customFormat="1" ht="15.75" x14ac:dyDescent="0.25">
      <c r="A12" s="204" t="s">
        <v>11</v>
      </c>
      <c r="B12" s="225"/>
      <c r="C12" s="225"/>
      <c r="D12" s="238"/>
      <c r="E12" s="218"/>
      <c r="F12" s="236"/>
      <c r="G12" s="221"/>
      <c r="H12" s="221"/>
      <c r="I12" s="237"/>
      <c r="J12" s="223"/>
      <c r="K12" s="223"/>
      <c r="L12" s="229"/>
      <c r="M12" s="235"/>
    </row>
    <row r="13" spans="1:13" s="140" customFormat="1" ht="15.75" x14ac:dyDescent="0.25">
      <c r="A13" s="204" t="s">
        <v>12</v>
      </c>
      <c r="B13" s="225"/>
      <c r="C13" s="225"/>
      <c r="D13" s="238"/>
      <c r="E13" s="218"/>
      <c r="F13" s="236"/>
      <c r="G13" s="221"/>
      <c r="H13" s="221"/>
      <c r="I13" s="237"/>
      <c r="J13" s="223"/>
      <c r="K13" s="223"/>
      <c r="L13" s="229"/>
      <c r="M13" s="235"/>
    </row>
    <row r="14" spans="1:13" s="140" customFormat="1" ht="15.75" x14ac:dyDescent="0.25">
      <c r="A14" s="204" t="s">
        <v>13</v>
      </c>
      <c r="B14" s="225"/>
      <c r="C14" s="225"/>
      <c r="D14" s="238"/>
      <c r="E14" s="218"/>
      <c r="F14" s="236"/>
      <c r="G14" s="221"/>
      <c r="H14" s="221"/>
      <c r="I14" s="237"/>
      <c r="J14" s="223"/>
      <c r="K14" s="223"/>
      <c r="L14" s="223"/>
      <c r="M14" s="224"/>
    </row>
    <row r="15" spans="1:13" s="140" customFormat="1" ht="21.6" customHeight="1" x14ac:dyDescent="0.25">
      <c r="A15" s="204" t="s">
        <v>14</v>
      </c>
      <c r="B15" s="225">
        <v>0</v>
      </c>
      <c r="C15" s="225">
        <v>0</v>
      </c>
      <c r="D15" s="226">
        <v>0</v>
      </c>
      <c r="E15" s="227">
        <v>0</v>
      </c>
      <c r="F15" s="236">
        <v>7</v>
      </c>
      <c r="G15" s="221">
        <v>96</v>
      </c>
      <c r="H15" s="221">
        <v>9</v>
      </c>
      <c r="I15" s="237">
        <v>105</v>
      </c>
      <c r="J15" s="223">
        <v>1</v>
      </c>
      <c r="K15" s="223">
        <v>30</v>
      </c>
      <c r="L15" s="223">
        <v>3</v>
      </c>
      <c r="M15" s="224">
        <v>33</v>
      </c>
    </row>
    <row r="16" spans="1:13" s="209" customFormat="1" ht="22.9" customHeight="1" x14ac:dyDescent="0.3">
      <c r="A16" s="245" t="s">
        <v>6</v>
      </c>
      <c r="B16" s="239">
        <v>0</v>
      </c>
      <c r="C16" s="239">
        <v>0</v>
      </c>
      <c r="D16" s="240">
        <v>0</v>
      </c>
      <c r="E16" s="241">
        <v>0</v>
      </c>
      <c r="F16" s="246">
        <v>18</v>
      </c>
      <c r="G16" s="247">
        <v>258</v>
      </c>
      <c r="H16" s="247">
        <v>32</v>
      </c>
      <c r="I16" s="248">
        <v>290</v>
      </c>
      <c r="J16" s="242">
        <v>9</v>
      </c>
      <c r="K16" s="242">
        <v>118</v>
      </c>
      <c r="L16" s="243">
        <v>13</v>
      </c>
      <c r="M16" s="244">
        <v>131</v>
      </c>
    </row>
  </sheetData>
  <mergeCells count="1">
    <mergeCell ref="A6:M6"/>
  </mergeCells>
  <pageMargins left="0.7" right="0.7" top="0.75" bottom="0.75" header="0.3" footer="0.3"/>
  <pageSetup scale="78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B365-D018-4956-86CC-011CA706B6B6}">
  <sheetPr>
    <pageSetUpPr fitToPage="1"/>
  </sheetPr>
  <dimension ref="A5:E43"/>
  <sheetViews>
    <sheetView topLeftCell="A29" workbookViewId="0">
      <selection activeCell="E53" sqref="E53"/>
    </sheetView>
  </sheetViews>
  <sheetFormatPr defaultColWidth="11.42578125" defaultRowHeight="15" x14ac:dyDescent="0.25"/>
  <cols>
    <col min="1" max="1" width="8.7109375" customWidth="1"/>
    <col min="2" max="2" width="52.5703125" customWidth="1"/>
    <col min="3" max="3" width="8.7109375" customWidth="1"/>
    <col min="4" max="4" width="14.5703125" customWidth="1"/>
    <col min="5" max="5" width="14.7109375" customWidth="1"/>
  </cols>
  <sheetData>
    <row r="5" spans="1:5" ht="15.75" x14ac:dyDescent="0.25">
      <c r="A5" s="319" t="s">
        <v>99</v>
      </c>
      <c r="B5" s="319"/>
      <c r="C5" s="319"/>
      <c r="D5" s="319"/>
      <c r="E5" s="319"/>
    </row>
    <row r="6" spans="1:5" x14ac:dyDescent="0.25">
      <c r="A6" s="249"/>
    </row>
    <row r="7" spans="1:5" ht="15.75" x14ac:dyDescent="0.25">
      <c r="A7" s="319" t="s">
        <v>100</v>
      </c>
      <c r="B7" s="319"/>
      <c r="C7" s="319"/>
      <c r="D7" s="319"/>
      <c r="E7" s="319"/>
    </row>
    <row r="8" spans="1:5" x14ac:dyDescent="0.25">
      <c r="A8" s="249"/>
      <c r="C8" s="320" t="s">
        <v>86</v>
      </c>
      <c r="D8" s="321"/>
      <c r="E8" s="322"/>
    </row>
    <row r="9" spans="1:5" x14ac:dyDescent="0.25">
      <c r="A9" s="250" t="s">
        <v>40</v>
      </c>
      <c r="B9" s="250" t="s">
        <v>87</v>
      </c>
      <c r="C9" s="251" t="s">
        <v>88</v>
      </c>
      <c r="D9" s="251" t="s">
        <v>89</v>
      </c>
      <c r="E9" s="251" t="s">
        <v>66</v>
      </c>
    </row>
    <row r="10" spans="1:5" ht="30" x14ac:dyDescent="0.25">
      <c r="A10" s="252">
        <v>1</v>
      </c>
      <c r="B10" s="253" t="s">
        <v>90</v>
      </c>
      <c r="C10" s="255">
        <v>3</v>
      </c>
      <c r="D10" s="255">
        <v>46</v>
      </c>
      <c r="E10" s="255">
        <f>SUM(C10:D10)</f>
        <v>49</v>
      </c>
    </row>
    <row r="11" spans="1:5" ht="30" x14ac:dyDescent="0.25">
      <c r="A11" s="252">
        <v>2</v>
      </c>
      <c r="B11" s="253" t="s">
        <v>91</v>
      </c>
      <c r="C11" s="255">
        <v>3</v>
      </c>
      <c r="D11" s="255">
        <v>46</v>
      </c>
      <c r="E11" s="255">
        <f t="shared" ref="E11:E18" si="0">SUM(C11:D11)</f>
        <v>49</v>
      </c>
    </row>
    <row r="12" spans="1:5" ht="30" x14ac:dyDescent="0.25">
      <c r="A12" s="252">
        <v>3</v>
      </c>
      <c r="B12" s="253" t="s">
        <v>92</v>
      </c>
      <c r="C12" s="255">
        <v>3</v>
      </c>
      <c r="D12" s="255">
        <v>46</v>
      </c>
      <c r="E12" s="255">
        <f t="shared" si="0"/>
        <v>49</v>
      </c>
    </row>
    <row r="13" spans="1:5" ht="30" x14ac:dyDescent="0.25">
      <c r="A13" s="252">
        <v>4</v>
      </c>
      <c r="B13" s="253" t="s">
        <v>93</v>
      </c>
      <c r="C13" s="255">
        <v>0</v>
      </c>
      <c r="D13" s="255">
        <v>0</v>
      </c>
      <c r="E13" s="255">
        <f t="shared" si="0"/>
        <v>0</v>
      </c>
    </row>
    <row r="14" spans="1:5" ht="30" x14ac:dyDescent="0.25">
      <c r="A14" s="252">
        <v>5</v>
      </c>
      <c r="B14" s="253" t="s">
        <v>94</v>
      </c>
      <c r="C14" s="255">
        <v>4</v>
      </c>
      <c r="D14" s="255">
        <v>31</v>
      </c>
      <c r="E14" s="255">
        <f t="shared" si="0"/>
        <v>35</v>
      </c>
    </row>
    <row r="15" spans="1:5" x14ac:dyDescent="0.25">
      <c r="A15" s="252">
        <v>6</v>
      </c>
      <c r="B15" s="253" t="s">
        <v>95</v>
      </c>
      <c r="C15" s="323">
        <v>2</v>
      </c>
      <c r="D15" s="324"/>
      <c r="E15" s="255">
        <f t="shared" si="0"/>
        <v>2</v>
      </c>
    </row>
    <row r="16" spans="1:5" x14ac:dyDescent="0.25">
      <c r="A16" s="252">
        <v>7</v>
      </c>
      <c r="B16" s="253" t="s">
        <v>96</v>
      </c>
      <c r="C16" s="256">
        <v>881.84</v>
      </c>
      <c r="D16" s="257">
        <v>1033.54</v>
      </c>
      <c r="E16" s="257">
        <f t="shared" si="0"/>
        <v>1915.38</v>
      </c>
    </row>
    <row r="17" spans="1:5" ht="30" x14ac:dyDescent="0.25">
      <c r="A17" s="252">
        <v>8</v>
      </c>
      <c r="B17" s="253" t="s">
        <v>97</v>
      </c>
      <c r="C17" s="256">
        <v>219422.23</v>
      </c>
      <c r="D17" s="257">
        <v>369676.37</v>
      </c>
      <c r="E17" s="257">
        <f t="shared" si="0"/>
        <v>589098.6</v>
      </c>
    </row>
    <row r="18" spans="1:5" x14ac:dyDescent="0.25">
      <c r="A18" s="252">
        <v>9</v>
      </c>
      <c r="B18" s="253" t="s">
        <v>98</v>
      </c>
      <c r="C18" s="255">
        <v>4</v>
      </c>
      <c r="D18" s="255"/>
      <c r="E18" s="255">
        <f t="shared" si="0"/>
        <v>4</v>
      </c>
    </row>
    <row r="22" spans="1:5" ht="18.75" x14ac:dyDescent="0.3">
      <c r="A22" s="258" t="s">
        <v>101</v>
      </c>
      <c r="B22" s="258"/>
      <c r="C22" s="258"/>
    </row>
    <row r="23" spans="1:5" ht="15.75" x14ac:dyDescent="0.25">
      <c r="C23" s="259"/>
    </row>
    <row r="24" spans="1:5" ht="15.75" x14ac:dyDescent="0.25">
      <c r="A24" s="260" t="s">
        <v>40</v>
      </c>
      <c r="B24" s="260" t="s">
        <v>87</v>
      </c>
      <c r="C24" s="250" t="s">
        <v>102</v>
      </c>
    </row>
    <row r="25" spans="1:5" ht="30" x14ac:dyDescent="0.25">
      <c r="A25" s="252">
        <v>1</v>
      </c>
      <c r="B25" s="253" t="s">
        <v>103</v>
      </c>
      <c r="C25" s="252">
        <v>9</v>
      </c>
    </row>
    <row r="26" spans="1:5" ht="30" x14ac:dyDescent="0.25">
      <c r="A26" s="252">
        <v>2</v>
      </c>
      <c r="B26" s="253" t="s">
        <v>104</v>
      </c>
      <c r="C26" s="252">
        <v>7</v>
      </c>
    </row>
    <row r="27" spans="1:5" ht="30" x14ac:dyDescent="0.25">
      <c r="A27" s="252">
        <v>3</v>
      </c>
      <c r="B27" s="253" t="s">
        <v>105</v>
      </c>
      <c r="C27" s="252">
        <v>0</v>
      </c>
    </row>
    <row r="28" spans="1:5" ht="30" x14ac:dyDescent="0.25">
      <c r="A28" s="252">
        <v>4</v>
      </c>
      <c r="B28" s="253" t="s">
        <v>106</v>
      </c>
      <c r="C28" s="254">
        <v>0</v>
      </c>
    </row>
    <row r="29" spans="1:5" ht="30" x14ac:dyDescent="0.25">
      <c r="A29" s="252">
        <v>5</v>
      </c>
      <c r="B29" s="253" t="s">
        <v>107</v>
      </c>
      <c r="C29" s="252">
        <v>16</v>
      </c>
    </row>
    <row r="30" spans="1:5" ht="30" x14ac:dyDescent="0.25">
      <c r="A30" s="252">
        <v>6</v>
      </c>
      <c r="B30" s="253" t="s">
        <v>108</v>
      </c>
      <c r="C30" s="252">
        <v>3</v>
      </c>
    </row>
    <row r="33" spans="1:3" ht="18.75" x14ac:dyDescent="0.3">
      <c r="A33" s="258" t="s">
        <v>109</v>
      </c>
      <c r="B33" s="258"/>
      <c r="C33" s="261"/>
    </row>
    <row r="34" spans="1:3" x14ac:dyDescent="0.25">
      <c r="C34" s="141"/>
    </row>
    <row r="35" spans="1:3" x14ac:dyDescent="0.25">
      <c r="A35" s="250" t="s">
        <v>40</v>
      </c>
      <c r="B35" s="262" t="s">
        <v>87</v>
      </c>
      <c r="C35" s="141" t="s">
        <v>102</v>
      </c>
    </row>
    <row r="36" spans="1:3" x14ac:dyDescent="0.25">
      <c r="A36" s="252">
        <v>1</v>
      </c>
      <c r="B36" s="263" t="s">
        <v>110</v>
      </c>
      <c r="C36" s="264">
        <v>4</v>
      </c>
    </row>
    <row r="37" spans="1:3" x14ac:dyDescent="0.25">
      <c r="A37" s="252">
        <v>2</v>
      </c>
      <c r="B37" s="263" t="s">
        <v>111</v>
      </c>
      <c r="C37" s="264">
        <v>4</v>
      </c>
    </row>
    <row r="38" spans="1:3" x14ac:dyDescent="0.25">
      <c r="A38" s="252">
        <v>3</v>
      </c>
      <c r="B38" s="263" t="s">
        <v>112</v>
      </c>
      <c r="C38" s="264">
        <v>4</v>
      </c>
    </row>
    <row r="39" spans="1:3" x14ac:dyDescent="0.25">
      <c r="A39" s="252">
        <v>4</v>
      </c>
      <c r="B39" s="263" t="s">
        <v>113</v>
      </c>
      <c r="C39" s="264">
        <v>4</v>
      </c>
    </row>
    <row r="40" spans="1:3" x14ac:dyDescent="0.25">
      <c r="A40" s="252">
        <v>5</v>
      </c>
      <c r="B40" s="263" t="s">
        <v>114</v>
      </c>
      <c r="C40" s="264">
        <v>0</v>
      </c>
    </row>
    <row r="41" spans="1:3" x14ac:dyDescent="0.25">
      <c r="A41" s="252">
        <v>6</v>
      </c>
      <c r="B41" s="263" t="s">
        <v>115</v>
      </c>
      <c r="C41" s="254">
        <v>3</v>
      </c>
    </row>
    <row r="42" spans="1:3" ht="30" x14ac:dyDescent="0.25">
      <c r="A42" s="252">
        <v>7</v>
      </c>
      <c r="B42" s="263" t="s">
        <v>116</v>
      </c>
      <c r="C42" s="265">
        <v>372</v>
      </c>
    </row>
    <row r="43" spans="1:3" x14ac:dyDescent="0.25">
      <c r="A43" s="252">
        <v>8</v>
      </c>
      <c r="B43" s="263" t="s">
        <v>117</v>
      </c>
      <c r="C43" s="254">
        <v>1</v>
      </c>
    </row>
  </sheetData>
  <mergeCells count="4">
    <mergeCell ref="A5:E5"/>
    <mergeCell ref="A7:E7"/>
    <mergeCell ref="C8:E8"/>
    <mergeCell ref="C15:D15"/>
  </mergeCells>
  <pageMargins left="0.7" right="0.7" top="0.75" bottom="0.75" header="0.3" footer="0.3"/>
  <pageSetup scale="8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864A-ECDD-45EC-AA7A-5E75A88069AF}">
  <dimension ref="C6:L93"/>
  <sheetViews>
    <sheetView workbookViewId="0">
      <selection activeCell="N34" sqref="N34"/>
    </sheetView>
  </sheetViews>
  <sheetFormatPr defaultColWidth="11.42578125" defaultRowHeight="15" x14ac:dyDescent="0.25"/>
  <cols>
    <col min="4" max="4" width="15.140625" customWidth="1"/>
  </cols>
  <sheetData>
    <row r="6" spans="3:12" x14ac:dyDescent="0.25">
      <c r="I6" s="36"/>
    </row>
    <row r="7" spans="3:12" x14ac:dyDescent="0.25">
      <c r="C7" t="s">
        <v>32</v>
      </c>
      <c r="I7" s="36"/>
    </row>
    <row r="8" spans="3:12" x14ac:dyDescent="0.25">
      <c r="D8" t="s">
        <v>29</v>
      </c>
      <c r="E8" t="s">
        <v>30</v>
      </c>
      <c r="I8" s="36"/>
    </row>
    <row r="9" spans="3:12" x14ac:dyDescent="0.25">
      <c r="C9" s="37" t="s">
        <v>11</v>
      </c>
      <c r="D9" s="38">
        <v>82400</v>
      </c>
      <c r="E9" s="39">
        <v>332990</v>
      </c>
      <c r="I9" s="36"/>
    </row>
    <row r="10" spans="3:12" x14ac:dyDescent="0.25">
      <c r="C10" s="37" t="s">
        <v>8</v>
      </c>
      <c r="D10" s="38">
        <v>132943</v>
      </c>
      <c r="E10" s="39">
        <v>135000</v>
      </c>
      <c r="F10" t="s">
        <v>15</v>
      </c>
      <c r="G10" t="s">
        <v>15</v>
      </c>
      <c r="I10" s="36"/>
    </row>
    <row r="11" spans="3:12" x14ac:dyDescent="0.25">
      <c r="C11" s="37" t="s">
        <v>10</v>
      </c>
      <c r="D11" s="38">
        <v>225900</v>
      </c>
      <c r="E11" s="39">
        <v>154600</v>
      </c>
      <c r="I11" s="36"/>
    </row>
    <row r="12" spans="3:12" x14ac:dyDescent="0.25">
      <c r="C12" s="37" t="s">
        <v>9</v>
      </c>
      <c r="D12" s="38">
        <v>19450</v>
      </c>
      <c r="E12" s="39">
        <v>5300</v>
      </c>
      <c r="I12" s="36"/>
    </row>
    <row r="13" spans="3:12" ht="15.75" x14ac:dyDescent="0.25">
      <c r="C13" s="37" t="s">
        <v>27</v>
      </c>
      <c r="D13" s="38">
        <v>138795</v>
      </c>
      <c r="E13" s="39">
        <v>129530</v>
      </c>
      <c r="H13" s="36"/>
      <c r="I13" s="36"/>
      <c r="L13" s="40"/>
    </row>
    <row r="14" spans="3:12" x14ac:dyDescent="0.25">
      <c r="C14" s="37" t="s">
        <v>13</v>
      </c>
      <c r="D14" s="38">
        <v>76798</v>
      </c>
      <c r="E14" s="39">
        <v>35683</v>
      </c>
    </row>
    <row r="15" spans="3:12" x14ac:dyDescent="0.25">
      <c r="C15" s="37" t="s">
        <v>14</v>
      </c>
      <c r="D15" s="38">
        <v>412197</v>
      </c>
      <c r="E15" s="39">
        <v>726671</v>
      </c>
    </row>
    <row r="16" spans="3:12" x14ac:dyDescent="0.25">
      <c r="C16" s="37" t="s">
        <v>12</v>
      </c>
      <c r="D16" s="38">
        <v>2761068</v>
      </c>
      <c r="E16" s="39">
        <v>823499</v>
      </c>
    </row>
    <row r="17" spans="3:6" x14ac:dyDescent="0.25">
      <c r="D17" s="41"/>
      <c r="E17" s="41"/>
    </row>
    <row r="18" spans="3:6" x14ac:dyDescent="0.25">
      <c r="C18" s="36"/>
    </row>
    <row r="20" spans="3:6" x14ac:dyDescent="0.25">
      <c r="E20" t="s">
        <v>15</v>
      </c>
    </row>
    <row r="21" spans="3:6" x14ac:dyDescent="0.25">
      <c r="D21" s="36"/>
      <c r="E21" s="42"/>
    </row>
    <row r="22" spans="3:6" x14ac:dyDescent="0.25">
      <c r="D22" s="36"/>
      <c r="E22" s="42"/>
      <c r="F22" t="s">
        <v>15</v>
      </c>
    </row>
    <row r="23" spans="3:6" x14ac:dyDescent="0.25">
      <c r="D23" s="36"/>
      <c r="E23" s="42"/>
    </row>
    <row r="24" spans="3:6" x14ac:dyDescent="0.25">
      <c r="D24" s="36"/>
      <c r="E24" s="42"/>
    </row>
    <row r="25" spans="3:6" x14ac:dyDescent="0.25">
      <c r="D25" s="36"/>
      <c r="E25" s="42"/>
    </row>
    <row r="26" spans="3:6" x14ac:dyDescent="0.25">
      <c r="C26" t="s">
        <v>31</v>
      </c>
      <c r="D26" s="36"/>
      <c r="E26" s="42"/>
    </row>
    <row r="27" spans="3:6" x14ac:dyDescent="0.25">
      <c r="D27" s="36"/>
      <c r="E27" s="42"/>
    </row>
    <row r="28" spans="3:6" x14ac:dyDescent="0.25">
      <c r="D28" t="s">
        <v>29</v>
      </c>
      <c r="E28" t="s">
        <v>30</v>
      </c>
    </row>
    <row r="29" spans="3:6" x14ac:dyDescent="0.25">
      <c r="C29" s="37" t="s">
        <v>11</v>
      </c>
      <c r="D29" s="43">
        <v>343</v>
      </c>
      <c r="E29" s="39">
        <v>1338</v>
      </c>
    </row>
    <row r="30" spans="3:6" x14ac:dyDescent="0.25">
      <c r="C30" s="37" t="s">
        <v>8</v>
      </c>
      <c r="D30" s="43">
        <v>379.70000000000005</v>
      </c>
      <c r="E30" s="39">
        <v>531.9</v>
      </c>
    </row>
    <row r="31" spans="3:6" x14ac:dyDescent="0.25">
      <c r="C31" s="37" t="s">
        <v>10</v>
      </c>
      <c r="D31" s="43">
        <v>901</v>
      </c>
      <c r="E31" s="39">
        <v>541</v>
      </c>
    </row>
    <row r="32" spans="3:6" x14ac:dyDescent="0.25">
      <c r="C32" s="37" t="s">
        <v>9</v>
      </c>
      <c r="D32" s="43">
        <v>77</v>
      </c>
      <c r="E32" s="39">
        <v>23</v>
      </c>
    </row>
    <row r="33" spans="3:12" x14ac:dyDescent="0.25">
      <c r="C33" s="37" t="s">
        <v>27</v>
      </c>
      <c r="D33" s="43">
        <v>455.5</v>
      </c>
      <c r="E33" s="39">
        <v>592.37</v>
      </c>
      <c r="G33" t="s">
        <v>15</v>
      </c>
    </row>
    <row r="34" spans="3:12" x14ac:dyDescent="0.25">
      <c r="C34" s="37" t="s">
        <v>13</v>
      </c>
      <c r="D34" s="43">
        <v>305</v>
      </c>
      <c r="E34" s="39">
        <v>142</v>
      </c>
    </row>
    <row r="35" spans="3:12" x14ac:dyDescent="0.25">
      <c r="C35" s="37" t="s">
        <v>14</v>
      </c>
      <c r="D35" s="43">
        <v>1602.7800000000002</v>
      </c>
      <c r="E35" s="39">
        <v>2845.26</v>
      </c>
    </row>
    <row r="36" spans="3:12" x14ac:dyDescent="0.25">
      <c r="C36" s="37" t="s">
        <v>12</v>
      </c>
      <c r="D36" s="43">
        <v>11373.35</v>
      </c>
      <c r="E36" s="39">
        <v>3760.73</v>
      </c>
      <c r="H36" t="s">
        <v>15</v>
      </c>
    </row>
    <row r="37" spans="3:12" x14ac:dyDescent="0.25">
      <c r="D37" s="36"/>
      <c r="E37" s="36"/>
      <c r="H37" t="s">
        <v>15</v>
      </c>
      <c r="K37" t="s">
        <v>15</v>
      </c>
    </row>
    <row r="39" spans="3:12" x14ac:dyDescent="0.25">
      <c r="D39" s="36"/>
      <c r="E39" s="42"/>
      <c r="G39" s="36"/>
    </row>
    <row r="40" spans="3:12" x14ac:dyDescent="0.25">
      <c r="D40" s="36"/>
      <c r="E40" s="42"/>
      <c r="G40" s="36"/>
      <c r="I40" t="s">
        <v>15</v>
      </c>
    </row>
    <row r="41" spans="3:12" ht="15.75" x14ac:dyDescent="0.25">
      <c r="D41" s="36"/>
      <c r="E41" s="44"/>
      <c r="F41" s="45"/>
      <c r="G41" s="17"/>
      <c r="H41" s="45"/>
      <c r="I41" s="17"/>
      <c r="J41" s="45"/>
      <c r="L41" s="41"/>
    </row>
    <row r="42" spans="3:12" ht="15.75" x14ac:dyDescent="0.25">
      <c r="D42" s="36"/>
      <c r="E42" s="17"/>
      <c r="F42" s="45"/>
      <c r="G42" s="44"/>
      <c r="H42" s="45"/>
      <c r="I42" s="44"/>
      <c r="J42" s="45"/>
      <c r="L42" s="41"/>
    </row>
    <row r="43" spans="3:12" ht="15.75" x14ac:dyDescent="0.25">
      <c r="D43" s="36"/>
      <c r="E43" s="44"/>
      <c r="F43" s="45"/>
      <c r="G43" s="17"/>
      <c r="H43" s="45"/>
      <c r="I43" s="17"/>
      <c r="J43" s="45"/>
      <c r="L43" s="41"/>
    </row>
    <row r="44" spans="3:12" ht="15.75" x14ac:dyDescent="0.25">
      <c r="D44" s="36"/>
      <c r="E44" s="44"/>
      <c r="F44" s="45"/>
      <c r="G44" s="44"/>
      <c r="H44" s="45"/>
      <c r="I44" s="44"/>
      <c r="J44" s="45"/>
      <c r="L44" s="41"/>
    </row>
    <row r="45" spans="3:12" ht="15.75" x14ac:dyDescent="0.25">
      <c r="D45" s="36"/>
      <c r="E45" s="17"/>
      <c r="F45" s="45"/>
      <c r="G45" s="17"/>
      <c r="H45" s="45"/>
      <c r="I45" s="17"/>
      <c r="J45" s="45"/>
      <c r="L45" s="41"/>
    </row>
    <row r="49" spans="3:12" ht="15.75" x14ac:dyDescent="0.25">
      <c r="C49" t="s">
        <v>33</v>
      </c>
      <c r="D49" s="36"/>
      <c r="E49" s="42"/>
      <c r="F49" s="45"/>
      <c r="G49" s="44"/>
      <c r="H49" s="45"/>
      <c r="I49" s="44"/>
      <c r="J49" s="45"/>
      <c r="L49" s="41"/>
    </row>
    <row r="50" spans="3:12" ht="15.75" x14ac:dyDescent="0.25">
      <c r="D50" s="36"/>
      <c r="E50" s="42"/>
      <c r="F50" s="45"/>
      <c r="G50" s="17"/>
      <c r="H50" s="45"/>
      <c r="I50" s="17"/>
      <c r="J50" s="45"/>
      <c r="L50" s="41"/>
    </row>
    <row r="51" spans="3:12" x14ac:dyDescent="0.25">
      <c r="D51" t="s">
        <v>29</v>
      </c>
      <c r="E51" t="s">
        <v>30</v>
      </c>
    </row>
    <row r="52" spans="3:12" x14ac:dyDescent="0.25">
      <c r="C52" s="37" t="s">
        <v>11</v>
      </c>
      <c r="D52" s="46">
        <v>9453</v>
      </c>
      <c r="E52" s="37">
        <v>1340</v>
      </c>
    </row>
    <row r="53" spans="3:12" x14ac:dyDescent="0.25">
      <c r="C53" s="37" t="s">
        <v>8</v>
      </c>
      <c r="D53" s="46">
        <v>10801</v>
      </c>
      <c r="E53" s="37">
        <v>1042</v>
      </c>
    </row>
    <row r="54" spans="3:12" x14ac:dyDescent="0.25">
      <c r="C54" s="37" t="s">
        <v>10</v>
      </c>
      <c r="D54" s="46">
        <v>2205</v>
      </c>
      <c r="E54" s="37">
        <v>0</v>
      </c>
    </row>
    <row r="55" spans="3:12" x14ac:dyDescent="0.25">
      <c r="C55" s="37" t="s">
        <v>9</v>
      </c>
      <c r="D55" s="46">
        <v>2876</v>
      </c>
      <c r="E55" s="37">
        <v>518</v>
      </c>
    </row>
    <row r="56" spans="3:12" x14ac:dyDescent="0.25">
      <c r="C56" s="37" t="s">
        <v>27</v>
      </c>
      <c r="D56" s="46">
        <v>1195</v>
      </c>
      <c r="E56" s="37">
        <v>1542</v>
      </c>
    </row>
    <row r="57" spans="3:12" x14ac:dyDescent="0.25">
      <c r="C57" s="37" t="s">
        <v>13</v>
      </c>
      <c r="D57" s="46">
        <v>2521</v>
      </c>
      <c r="E57" s="37">
        <v>911</v>
      </c>
    </row>
    <row r="58" spans="3:12" x14ac:dyDescent="0.25">
      <c r="C58" s="37" t="s">
        <v>14</v>
      </c>
      <c r="D58" s="46">
        <v>3786</v>
      </c>
      <c r="E58" s="37">
        <v>70</v>
      </c>
    </row>
    <row r="59" spans="3:12" x14ac:dyDescent="0.25">
      <c r="C59" s="37" t="s">
        <v>12</v>
      </c>
      <c r="D59" s="47">
        <v>2999</v>
      </c>
      <c r="E59" s="48">
        <v>0</v>
      </c>
    </row>
    <row r="60" spans="3:12" x14ac:dyDescent="0.25">
      <c r="D60" s="42"/>
      <c r="E60" s="41"/>
    </row>
    <row r="61" spans="3:12" x14ac:dyDescent="0.25">
      <c r="D61" s="42"/>
      <c r="E61" s="19"/>
      <c r="F61" s="19"/>
      <c r="G61" s="19"/>
    </row>
    <row r="62" spans="3:12" x14ac:dyDescent="0.25">
      <c r="D62" s="42"/>
      <c r="E62" s="19"/>
      <c r="F62" s="19"/>
      <c r="G62" s="49"/>
    </row>
    <row r="63" spans="3:12" x14ac:dyDescent="0.25">
      <c r="D63" s="42"/>
      <c r="E63" s="19"/>
      <c r="F63" s="19"/>
      <c r="G63" s="19"/>
    </row>
    <row r="64" spans="3:12" x14ac:dyDescent="0.25">
      <c r="D64" s="42"/>
      <c r="E64" s="19"/>
      <c r="F64" s="19"/>
      <c r="G64" s="19"/>
      <c r="K64" t="s">
        <v>15</v>
      </c>
    </row>
    <row r="65" spans="3:7" x14ac:dyDescent="0.25">
      <c r="D65" s="42"/>
      <c r="E65" s="19"/>
      <c r="F65" s="19"/>
      <c r="G65" s="19"/>
    </row>
    <row r="66" spans="3:7" x14ac:dyDescent="0.25">
      <c r="D66" s="42"/>
      <c r="E66" s="19"/>
      <c r="F66" s="19"/>
      <c r="G66" s="19"/>
    </row>
    <row r="67" spans="3:7" x14ac:dyDescent="0.25">
      <c r="D67" s="42"/>
      <c r="E67" s="19"/>
      <c r="F67" s="19"/>
      <c r="G67" s="19"/>
    </row>
    <row r="68" spans="3:7" x14ac:dyDescent="0.25">
      <c r="E68" s="19"/>
      <c r="F68" s="19"/>
      <c r="G68" s="19"/>
    </row>
    <row r="71" spans="3:7" x14ac:dyDescent="0.25">
      <c r="C71" t="s">
        <v>34</v>
      </c>
      <c r="D71" s="36"/>
      <c r="E71" s="42"/>
    </row>
    <row r="72" spans="3:7" x14ac:dyDescent="0.25">
      <c r="D72" s="36"/>
      <c r="E72" s="42"/>
    </row>
    <row r="73" spans="3:7" x14ac:dyDescent="0.25">
      <c r="D73" t="s">
        <v>29</v>
      </c>
      <c r="E73" t="s">
        <v>30</v>
      </c>
    </row>
    <row r="74" spans="3:7" x14ac:dyDescent="0.25">
      <c r="C74" s="37" t="s">
        <v>11</v>
      </c>
      <c r="D74" s="50">
        <v>1131</v>
      </c>
      <c r="E74" s="37">
        <v>2105</v>
      </c>
    </row>
    <row r="75" spans="3:7" x14ac:dyDescent="0.25">
      <c r="C75" s="37" t="s">
        <v>8</v>
      </c>
      <c r="D75" s="50">
        <v>31</v>
      </c>
      <c r="E75" s="37">
        <v>926</v>
      </c>
    </row>
    <row r="76" spans="3:7" x14ac:dyDescent="0.25">
      <c r="C76" s="37" t="s">
        <v>10</v>
      </c>
      <c r="D76" s="50">
        <v>2010</v>
      </c>
      <c r="E76" s="37">
        <v>571</v>
      </c>
    </row>
    <row r="77" spans="3:7" x14ac:dyDescent="0.25">
      <c r="C77" s="37" t="s">
        <v>9</v>
      </c>
      <c r="D77" s="50">
        <v>60</v>
      </c>
      <c r="E77" s="37">
        <v>180</v>
      </c>
    </row>
    <row r="78" spans="3:7" x14ac:dyDescent="0.25">
      <c r="C78" s="37" t="s">
        <v>27</v>
      </c>
      <c r="D78" s="50">
        <v>535</v>
      </c>
      <c r="E78" s="37">
        <v>2155</v>
      </c>
    </row>
    <row r="79" spans="3:7" x14ac:dyDescent="0.25">
      <c r="C79" s="37" t="s">
        <v>13</v>
      </c>
      <c r="D79" s="51">
        <v>0</v>
      </c>
      <c r="E79" s="37">
        <v>0</v>
      </c>
    </row>
    <row r="80" spans="3:7" x14ac:dyDescent="0.25">
      <c r="C80" s="37" t="s">
        <v>14</v>
      </c>
      <c r="D80" s="51">
        <v>0</v>
      </c>
      <c r="E80" s="37">
        <v>0</v>
      </c>
    </row>
    <row r="81" spans="3:10" x14ac:dyDescent="0.25">
      <c r="C81" s="37" t="s">
        <v>12</v>
      </c>
      <c r="D81" s="51">
        <v>0</v>
      </c>
      <c r="E81" s="37">
        <v>0</v>
      </c>
    </row>
    <row r="84" spans="3:10" x14ac:dyDescent="0.25">
      <c r="E84" s="19"/>
      <c r="F84" s="19"/>
      <c r="G84" s="19"/>
      <c r="I84" t="s">
        <v>15</v>
      </c>
    </row>
    <row r="85" spans="3:10" x14ac:dyDescent="0.25">
      <c r="E85" s="19"/>
      <c r="F85" s="19"/>
      <c r="G85" s="19"/>
    </row>
    <row r="86" spans="3:10" x14ac:dyDescent="0.25">
      <c r="E86" s="19"/>
      <c r="F86" s="19"/>
      <c r="G86" s="19"/>
    </row>
    <row r="87" spans="3:10" x14ac:dyDescent="0.25">
      <c r="E87" s="19"/>
      <c r="F87" s="19"/>
      <c r="G87" s="19"/>
      <c r="J87" t="s">
        <v>15</v>
      </c>
    </row>
    <row r="88" spans="3:10" x14ac:dyDescent="0.25">
      <c r="E88" s="19"/>
      <c r="F88" s="19"/>
      <c r="G88" s="19"/>
    </row>
    <row r="89" spans="3:10" x14ac:dyDescent="0.25">
      <c r="E89" s="19"/>
      <c r="F89" s="19"/>
      <c r="G89" s="19"/>
    </row>
    <row r="90" spans="3:10" x14ac:dyDescent="0.25">
      <c r="E90" s="19"/>
      <c r="F90" s="19"/>
      <c r="G90" s="19"/>
    </row>
    <row r="92" spans="3:10" ht="15.75" x14ac:dyDescent="0.25">
      <c r="C92" s="14" t="s">
        <v>26</v>
      </c>
      <c r="D92" s="14"/>
    </row>
    <row r="93" spans="3:10" ht="15.75" x14ac:dyDescent="0.25">
      <c r="C93" s="15" t="s">
        <v>28</v>
      </c>
      <c r="D93" s="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SIEMBRA</vt:lpstr>
      <vt:lpstr>MIP</vt:lpstr>
      <vt:lpstr>POSCOSECHA</vt:lpstr>
      <vt:lpstr>EXTENSIÓN</vt:lpstr>
      <vt:lpstr>CAPACITACIÓN </vt:lpstr>
      <vt:lpstr>MERCADO &amp; CERT.</vt:lpstr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tcont</dc:creator>
  <cp:lastModifiedBy>Roque Zabala</cp:lastModifiedBy>
  <cp:lastPrinted>2023-03-15T13:13:42Z</cp:lastPrinted>
  <dcterms:created xsi:type="dcterms:W3CDTF">2021-10-29T17:44:32Z</dcterms:created>
  <dcterms:modified xsi:type="dcterms:W3CDTF">2023-03-15T13:14:05Z</dcterms:modified>
</cp:coreProperties>
</file>