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3\Extensión Enero 2023\INFORME DE EJECUCIÓN ENERO\"/>
    </mc:Choice>
  </mc:AlternateContent>
  <xr:revisionPtr revIDLastSave="0" documentId="8_{CCA4C8C7-7C40-4457-B8F4-F900AA6C3385}" xr6:coauthVersionLast="47" xr6:coauthVersionMax="47" xr10:uidLastSave="{00000000-0000-0000-0000-000000000000}"/>
  <bookViews>
    <workbookView xWindow="-108" yWindow="-108" windowWidth="23256" windowHeight="12576" xr2:uid="{D669B811-FB4B-4484-9B75-EA0D8FC3DBDA}"/>
  </bookViews>
  <sheets>
    <sheet name="PRODUCCIÓN" sheetId="1" r:id="rId1"/>
    <sheet name="MIP" sheetId="2" r:id="rId2"/>
    <sheet name="POSCOSECHA" sheetId="3" r:id="rId3"/>
    <sheet name="EXTENSIÓN" sheetId="4" r:id="rId4"/>
    <sheet name="Depto. Comercio y Cert.)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E17" i="5"/>
  <c r="E16" i="5"/>
  <c r="E15" i="5"/>
  <c r="E14" i="5"/>
  <c r="E13" i="5"/>
  <c r="E12" i="5"/>
  <c r="E11" i="5"/>
  <c r="E10" i="5"/>
  <c r="N29" i="4" l="1"/>
  <c r="L29" i="4"/>
  <c r="K15" i="4" l="1"/>
  <c r="J15" i="4"/>
  <c r="I15" i="4"/>
  <c r="H15" i="4"/>
  <c r="G15" i="4"/>
  <c r="F15" i="4"/>
  <c r="E15" i="4"/>
  <c r="D15" i="4"/>
  <c r="C15" i="4"/>
  <c r="L14" i="4"/>
  <c r="L13" i="4"/>
  <c r="L12" i="4"/>
  <c r="L11" i="4"/>
  <c r="L10" i="4"/>
  <c r="L9" i="4"/>
  <c r="L8" i="4"/>
  <c r="L15" i="4" s="1"/>
  <c r="L7" i="4"/>
  <c r="G39" i="3"/>
  <c r="F39" i="3"/>
  <c r="E39" i="3"/>
  <c r="D39" i="3"/>
  <c r="C39" i="3"/>
  <c r="H38" i="3"/>
  <c r="H37" i="3"/>
  <c r="H36" i="3"/>
  <c r="H35" i="3"/>
  <c r="H34" i="3"/>
  <c r="H33" i="3"/>
  <c r="H32" i="3"/>
  <c r="H31" i="3"/>
  <c r="V24" i="3"/>
  <c r="U24" i="3"/>
  <c r="T24" i="3"/>
  <c r="S24" i="3"/>
  <c r="P24" i="3"/>
  <c r="O24" i="3"/>
  <c r="N24" i="3"/>
  <c r="M24" i="3"/>
  <c r="L24" i="3"/>
  <c r="K24" i="3"/>
  <c r="H24" i="3"/>
  <c r="G24" i="3"/>
  <c r="F24" i="3"/>
  <c r="E24" i="3"/>
  <c r="D24" i="3"/>
  <c r="C24" i="3"/>
  <c r="W23" i="3"/>
  <c r="I23" i="3"/>
  <c r="F23" i="3"/>
  <c r="W22" i="3"/>
  <c r="I22" i="3"/>
  <c r="J22" i="3" s="1"/>
  <c r="F22" i="3"/>
  <c r="W21" i="3"/>
  <c r="I21" i="3"/>
  <c r="J21" i="3" s="1"/>
  <c r="F21" i="3"/>
  <c r="W20" i="3"/>
  <c r="I20" i="3"/>
  <c r="J20" i="3" s="1"/>
  <c r="F20" i="3"/>
  <c r="W19" i="3"/>
  <c r="I19" i="3"/>
  <c r="J19" i="3" s="1"/>
  <c r="F19" i="3"/>
  <c r="W18" i="3"/>
  <c r="I18" i="3"/>
  <c r="F18" i="3"/>
  <c r="W17" i="3"/>
  <c r="I17" i="3"/>
  <c r="J17" i="3" s="1"/>
  <c r="F17" i="3"/>
  <c r="W16" i="3"/>
  <c r="I16" i="3"/>
  <c r="F16" i="3"/>
  <c r="W15" i="3"/>
  <c r="I15" i="3"/>
  <c r="F15" i="3"/>
  <c r="W14" i="3"/>
  <c r="R14" i="3"/>
  <c r="R24" i="3" s="1"/>
  <c r="Q14" i="3"/>
  <c r="Q24" i="3" s="1"/>
  <c r="I14" i="3"/>
  <c r="F14" i="3"/>
  <c r="J15" i="3" l="1"/>
  <c r="J23" i="3"/>
  <c r="J18" i="3"/>
  <c r="J14" i="3"/>
  <c r="J16" i="3"/>
  <c r="W24" i="3"/>
  <c r="H39" i="3"/>
  <c r="I24" i="3"/>
  <c r="J24" i="3" s="1"/>
  <c r="K30" i="2" l="1"/>
  <c r="J30" i="2"/>
  <c r="I30" i="2"/>
  <c r="H30" i="2"/>
  <c r="D30" i="2"/>
  <c r="C30" i="2"/>
  <c r="B30" i="2"/>
  <c r="L29" i="2"/>
  <c r="F29" i="2"/>
  <c r="L28" i="2"/>
  <c r="F28" i="2"/>
  <c r="L27" i="2"/>
  <c r="F27" i="2"/>
  <c r="L26" i="2"/>
  <c r="F26" i="2"/>
  <c r="L25" i="2"/>
  <c r="F25" i="2"/>
  <c r="L24" i="2"/>
  <c r="F24" i="2"/>
  <c r="L23" i="2"/>
  <c r="F23" i="2"/>
  <c r="L22" i="2"/>
  <c r="L30" i="2" s="1"/>
  <c r="F22" i="2"/>
  <c r="F30" i="2" s="1"/>
  <c r="K17" i="2"/>
  <c r="J17" i="2"/>
  <c r="I17" i="2"/>
  <c r="H17" i="2"/>
  <c r="F17" i="2"/>
  <c r="E17" i="2"/>
  <c r="D17" i="2"/>
  <c r="C17" i="2"/>
  <c r="B17" i="2"/>
  <c r="L16" i="2"/>
  <c r="G16" i="2"/>
  <c r="L15" i="2"/>
  <c r="G15" i="2"/>
  <c r="L14" i="2"/>
  <c r="G14" i="2"/>
  <c r="L13" i="2"/>
  <c r="G13" i="2"/>
  <c r="L12" i="2"/>
  <c r="G12" i="2"/>
  <c r="L11" i="2"/>
  <c r="G11" i="2"/>
  <c r="L10" i="2"/>
  <c r="G10" i="2"/>
  <c r="L9" i="2"/>
  <c r="G9" i="2"/>
  <c r="L17" i="2" l="1"/>
  <c r="G17" i="2"/>
</calcChain>
</file>

<file path=xl/sharedStrings.xml><?xml version="1.0" encoding="utf-8"?>
<sst xmlns="http://schemas.openxmlformats.org/spreadsheetml/2006/main" count="261" uniqueCount="115">
  <si>
    <t>INFORME DIRECCION TECNICA</t>
  </si>
  <si>
    <t>RESUMEN  DE SIEMBRAS DE PLANTAS EN FOMENTO Y RENOVACIÓN DE CAFETALES</t>
  </si>
  <si>
    <t>BENEFICIARIOS</t>
  </si>
  <si>
    <t>REGIONALES</t>
  </si>
  <si>
    <t>PLANTAS SEMBRADAS</t>
  </si>
  <si>
    <t>TAREAS FOMENTADAS</t>
  </si>
  <si>
    <t>H</t>
  </si>
  <si>
    <t>M</t>
  </si>
  <si>
    <t>TOTALES</t>
  </si>
  <si>
    <t>TAREAS RENOVADAS</t>
  </si>
  <si>
    <t>NORTE</t>
  </si>
  <si>
    <t>NORCENTRAL</t>
  </si>
  <si>
    <t>NOROESTE</t>
  </si>
  <si>
    <t xml:space="preserve"> </t>
  </si>
  <si>
    <t>NORDESTE</t>
  </si>
  <si>
    <t>CENTRAL</t>
  </si>
  <si>
    <t>SURESTE</t>
  </si>
  <si>
    <t>SUROESTE</t>
  </si>
  <si>
    <t>SUR</t>
  </si>
  <si>
    <t>ENERO, 2023</t>
  </si>
  <si>
    <t>INFORME DIRECCION TECNICA.</t>
  </si>
  <si>
    <t>RESUMEN MANEJO INTERADO DE PLAGAS</t>
  </si>
  <si>
    <t>ENERO, 2023.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</si>
  <si>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</si>
  <si>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</si>
  <si>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</si>
  <si>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</si>
  <si>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</si>
  <si>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</si>
  <si>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</si>
  <si>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</si>
  <si>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</si>
  <si>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>DIRECCIÓN TÉCNICA</t>
  </si>
  <si>
    <t>DIVISIÓN COSECHA Y POSTCOSECHA DEL CAFÉ</t>
  </si>
  <si>
    <t>INFORME MENSUAL, MES DE ENERO 2023</t>
  </si>
  <si>
    <t>PRODUCCIÓN NACIONAL ESTIMADA Y REPORTE DE COSECHA  2022-2023</t>
  </si>
  <si>
    <t>No.</t>
  </si>
  <si>
    <t>DIRECCIÓN REGIONAL</t>
  </si>
  <si>
    <t>TOTAL TAS. SEMBRADAS</t>
  </si>
  <si>
    <t xml:space="preserve"> TAREAS EN PRODUCCIÓN</t>
  </si>
  <si>
    <t>PRODUCIÓN ESPERADA  (QQS.)</t>
  </si>
  <si>
    <t>CAFÉ RECOLECTADO  COSECHA 2022-2023. (QQS.)</t>
  </si>
  <si>
    <r>
      <rPr>
        <b/>
        <sz val="12"/>
        <color theme="1"/>
        <rFont val="Calibri"/>
        <family val="2"/>
        <scheme val="minor"/>
      </rPr>
      <t xml:space="preserve">PV </t>
    </r>
    <r>
      <rPr>
        <b/>
        <sz val="11"/>
        <color theme="1"/>
        <rFont val="Calibri"/>
        <family val="2"/>
        <scheme val="minor"/>
      </rPr>
      <t xml:space="preserve">                   </t>
    </r>
    <r>
      <rPr>
        <b/>
        <sz val="9"/>
        <color theme="1"/>
        <rFont val="Calibri"/>
        <family val="2"/>
        <scheme val="minor"/>
      </rPr>
      <t xml:space="preserve">     </t>
    </r>
    <r>
      <rPr>
        <b/>
        <sz val="10"/>
        <color theme="1"/>
        <rFont val="Calibri"/>
        <family val="2"/>
      </rPr>
      <t>&gt; 10 AÑOS</t>
    </r>
  </si>
  <si>
    <r>
      <t xml:space="preserve">PN                </t>
    </r>
    <r>
      <rPr>
        <b/>
        <sz val="10"/>
        <color theme="1"/>
        <rFont val="Calibri"/>
        <family val="2"/>
      </rPr>
      <t>≤ 10 AÑOS</t>
    </r>
  </si>
  <si>
    <t>TOTAL     TAS.</t>
  </si>
  <si>
    <r>
      <rPr>
        <b/>
        <sz val="12"/>
        <color theme="1"/>
        <rFont val="Calibri"/>
        <family val="2"/>
        <scheme val="minor"/>
      </rPr>
      <t xml:space="preserve">PV </t>
    </r>
    <r>
      <rPr>
        <b/>
        <sz val="11"/>
        <color theme="1"/>
        <rFont val="Calibri"/>
        <family val="2"/>
        <scheme val="minor"/>
      </rPr>
      <t xml:space="preserve">                     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</rPr>
      <t>&gt; 10 AÑOS</t>
    </r>
  </si>
  <si>
    <r>
      <t xml:space="preserve">PN                    </t>
    </r>
    <r>
      <rPr>
        <b/>
        <sz val="10"/>
        <color theme="1"/>
        <rFont val="Calibri"/>
        <family val="2"/>
      </rPr>
      <t>≤ 10 AÑOS</t>
    </r>
  </si>
  <si>
    <t>Total</t>
  </si>
  <si>
    <t>Productividad Esperada qqs./tas.</t>
  </si>
  <si>
    <t>AGTO.</t>
  </si>
  <si>
    <t>SEPT.</t>
  </si>
  <si>
    <t>OCT.</t>
  </si>
  <si>
    <t>NOV.</t>
  </si>
  <si>
    <t>DIC.</t>
  </si>
  <si>
    <t>ENERO</t>
  </si>
  <si>
    <t>TOTAL QQs.</t>
  </si>
  <si>
    <t>PV</t>
  </si>
  <si>
    <t>PN</t>
  </si>
  <si>
    <t>NORCENTAL</t>
  </si>
  <si>
    <r>
      <t xml:space="preserve">NORDESTE  </t>
    </r>
    <r>
      <rPr>
        <b/>
        <sz val="12"/>
        <color rgb="FFFF0000"/>
        <rFont val="Calibri"/>
        <family val="2"/>
        <scheme val="minor"/>
      </rPr>
      <t>ROBUSTA</t>
    </r>
  </si>
  <si>
    <r>
      <t>SURESTE</t>
    </r>
    <r>
      <rPr>
        <b/>
        <sz val="12"/>
        <color rgb="FFFF0000"/>
        <rFont val="Calibri"/>
        <family val="2"/>
        <scheme val="minor"/>
      </rPr>
      <t xml:space="preserve"> ROBUSTA</t>
    </r>
  </si>
  <si>
    <t>TOTAL</t>
  </si>
  <si>
    <t>CUADRO RESUMEN DE: EQUIPOS, MAQUINARIAS E INFRAESTRUCTURAS,  PARA EL BENEFICCIADO DEL CAFÉ, INTERVENIDAS EN ENERO 2023</t>
  </si>
  <si>
    <t>DESPULPADORA</t>
  </si>
  <si>
    <t>MOLINO</t>
  </si>
  <si>
    <t xml:space="preserve">OTROS </t>
  </si>
  <si>
    <t xml:space="preserve">CENTRAL </t>
  </si>
  <si>
    <t>RESUMEN MES DE ENERO DE LAS ACTIVIDADES DE EXTENSIÓN</t>
  </si>
  <si>
    <t>Visitas Ficas</t>
  </si>
  <si>
    <t>Adiestramientos</t>
  </si>
  <si>
    <t>Dem. Métodos</t>
  </si>
  <si>
    <t>Dem. Resultados</t>
  </si>
  <si>
    <t>Giras</t>
  </si>
  <si>
    <t>Días de Campo</t>
  </si>
  <si>
    <t>Reuniones</t>
  </si>
  <si>
    <t>Total P.</t>
  </si>
  <si>
    <t>CURSOS</t>
  </si>
  <si>
    <t>TALLERES</t>
  </si>
  <si>
    <t>CHARLAS</t>
  </si>
  <si>
    <t>RESUMEN MES DE ENERO DE LAS ACTIVIDADES DE CAPACITACIÓN</t>
  </si>
  <si>
    <t>No,</t>
  </si>
  <si>
    <t>DIVISION DE COMERCIAL Y CERTIFICACIÓN</t>
  </si>
  <si>
    <t>ENERO - 23</t>
  </si>
  <si>
    <t>DETALLE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</si>
  <si>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</si>
  <si>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</si>
  <si>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</si>
  <si>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</si>
  <si>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</si>
  <si>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</si>
  <si>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</si>
  <si>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</si>
  <si>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</si>
  <si>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</si>
  <si>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</si>
  <si>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Actividades realizadas durante el mes de enero 2023</t>
  </si>
  <si>
    <t>DIVISION DE VERIFICACION</t>
  </si>
  <si>
    <t xml:space="preserve">M  E  S  </t>
  </si>
  <si>
    <t>ENE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</si>
  <si>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</si>
  <si>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</si>
  <si>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</si>
  <si>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</si>
  <si>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</si>
  <si>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</si>
  <si>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</si>
  <si>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 xml:space="preserve">M  E  S 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</si>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</sst>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79">
    <xf numFmtId="0" fontId="0" fillId="0" borderId="0" xfId="0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0" xfId="0" applyFill="1"/>
    <xf numFmtId="0" fontId="5" fillId="7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164" fontId="7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7" fillId="0" borderId="2" xfId="1" applyNumberFormat="1" applyFont="1" applyFill="1" applyBorder="1" applyAlignment="1">
      <alignment horizontal="right"/>
    </xf>
    <xf numFmtId="0" fontId="8" fillId="8" borderId="3" xfId="0" applyFont="1" applyFill="1" applyBorder="1" applyAlignment="1">
      <alignment horizontal="left"/>
    </xf>
    <xf numFmtId="164" fontId="7" fillId="6" borderId="1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right"/>
    </xf>
    <xf numFmtId="164" fontId="7" fillId="6" borderId="1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8" borderId="10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6" borderId="3" xfId="0" applyFont="1" applyFill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" fillId="0" borderId="0" xfId="1" applyNumberFormat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/>
    </xf>
    <xf numFmtId="0" fontId="14" fillId="10" borderId="21" xfId="0" applyFont="1" applyFill="1" applyBorder="1" applyAlignment="1">
      <alignment horizontal="center" vertical="center"/>
    </xf>
    <xf numFmtId="0" fontId="14" fillId="10" borderId="21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/>
    </xf>
    <xf numFmtId="0" fontId="14" fillId="10" borderId="22" xfId="0" applyFont="1" applyFill="1" applyBorder="1" applyAlignment="1">
      <alignment horizontal="center" vertical="center" wrapText="1"/>
    </xf>
    <xf numFmtId="0" fontId="3" fillId="12" borderId="21" xfId="0" applyFont="1" applyFill="1" applyBorder="1" applyAlignment="1">
      <alignment horizontal="center" vertical="center" wrapText="1"/>
    </xf>
    <xf numFmtId="0" fontId="14" fillId="12" borderId="23" xfId="0" applyFont="1" applyFill="1" applyBorder="1" applyAlignment="1">
      <alignment horizontal="center" vertical="center" wrapText="1"/>
    </xf>
    <xf numFmtId="0" fontId="14" fillId="12" borderId="21" xfId="0" applyFont="1" applyFill="1" applyBorder="1" applyAlignment="1">
      <alignment horizontal="center" vertical="center" wrapText="1"/>
    </xf>
    <xf numFmtId="0" fontId="14" fillId="12" borderId="21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13" fillId="12" borderId="23" xfId="0" applyFont="1" applyFill="1" applyBorder="1" applyAlignment="1">
      <alignment horizontal="center" vertical="center" wrapText="1"/>
    </xf>
    <xf numFmtId="0" fontId="14" fillId="10" borderId="24" xfId="0" applyFont="1" applyFill="1" applyBorder="1" applyAlignment="1">
      <alignment horizontal="center" vertical="center"/>
    </xf>
    <xf numFmtId="0" fontId="14" fillId="10" borderId="24" xfId="0" applyFont="1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14" fillId="12" borderId="25" xfId="0" applyFont="1" applyFill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/>
    </xf>
    <xf numFmtId="0" fontId="3" fillId="12" borderId="26" xfId="0" applyFont="1" applyFill="1" applyBorder="1" applyAlignment="1">
      <alignment horizontal="center" vertical="center"/>
    </xf>
    <xf numFmtId="0" fontId="3" fillId="12" borderId="27" xfId="0" applyFont="1" applyFill="1" applyBorder="1" applyAlignment="1">
      <alignment horizontal="center" vertical="center"/>
    </xf>
    <xf numFmtId="0" fontId="3" fillId="12" borderId="21" xfId="0" applyFont="1" applyFill="1" applyBorder="1" applyAlignment="1">
      <alignment horizontal="center" vertical="center"/>
    </xf>
    <xf numFmtId="0" fontId="13" fillId="12" borderId="25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14" fillId="0" borderId="4" xfId="0" applyFont="1" applyBorder="1"/>
    <xf numFmtId="3" fontId="14" fillId="0" borderId="27" xfId="0" applyNumberFormat="1" applyFont="1" applyBorder="1" applyAlignment="1">
      <alignment horizontal="right" vertical="center"/>
    </xf>
    <xf numFmtId="164" fontId="14" fillId="0" borderId="5" xfId="1" applyNumberFormat="1" applyFont="1" applyBorder="1"/>
    <xf numFmtId="164" fontId="14" fillId="0" borderId="27" xfId="1" applyNumberFormat="1" applyFont="1" applyBorder="1"/>
    <xf numFmtId="43" fontId="14" fillId="0" borderId="27" xfId="1" applyFont="1" applyBorder="1"/>
    <xf numFmtId="43" fontId="14" fillId="0" borderId="5" xfId="1" applyFont="1" applyBorder="1"/>
    <xf numFmtId="43" fontId="14" fillId="0" borderId="4" xfId="1" applyFont="1" applyBorder="1"/>
    <xf numFmtId="43" fontId="14" fillId="0" borderId="28" xfId="1" applyFont="1" applyBorder="1"/>
    <xf numFmtId="43" fontId="14" fillId="0" borderId="29" xfId="1" applyFont="1" applyBorder="1"/>
    <xf numFmtId="43" fontId="17" fillId="0" borderId="27" xfId="1" applyFont="1" applyBorder="1" applyAlignment="1">
      <alignment horizontal="center"/>
    </xf>
    <xf numFmtId="43" fontId="17" fillId="0" borderId="4" xfId="1" applyFont="1" applyBorder="1" applyAlignment="1">
      <alignment horizontal="center"/>
    </xf>
    <xf numFmtId="43" fontId="17" fillId="0" borderId="4" xfId="1" applyFont="1" applyBorder="1" applyAlignment="1">
      <alignment horizontal="right"/>
    </xf>
    <xf numFmtId="43" fontId="14" fillId="0" borderId="27" xfId="1" applyFont="1" applyBorder="1" applyAlignment="1">
      <alignment horizontal="right" vertical="center"/>
    </xf>
    <xf numFmtId="43" fontId="14" fillId="0" borderId="5" xfId="1" applyFont="1" applyBorder="1" applyAlignment="1">
      <alignment horizontal="right" vertical="center"/>
    </xf>
    <xf numFmtId="43" fontId="13" fillId="0" borderId="27" xfId="1" applyFont="1" applyBorder="1"/>
    <xf numFmtId="0" fontId="3" fillId="0" borderId="27" xfId="0" applyFont="1" applyBorder="1" applyAlignment="1">
      <alignment horizontal="center"/>
    </xf>
    <xf numFmtId="0" fontId="14" fillId="0" borderId="30" xfId="0" applyFont="1" applyBorder="1"/>
    <xf numFmtId="3" fontId="14" fillId="0" borderId="22" xfId="0" applyNumberFormat="1" applyFont="1" applyBorder="1" applyAlignment="1">
      <alignment horizontal="right" vertical="center"/>
    </xf>
    <xf numFmtId="164" fontId="14" fillId="0" borderId="0" xfId="1" applyNumberFormat="1" applyFont="1" applyBorder="1"/>
    <xf numFmtId="164" fontId="14" fillId="0" borderId="22" xfId="1" applyNumberFormat="1" applyFont="1" applyBorder="1"/>
    <xf numFmtId="43" fontId="14" fillId="0" borderId="22" xfId="1" applyFont="1" applyBorder="1"/>
    <xf numFmtId="43" fontId="14" fillId="0" borderId="0" xfId="1" applyFont="1" applyBorder="1"/>
    <xf numFmtId="43" fontId="14" fillId="0" borderId="27" xfId="1" applyFont="1" applyBorder="1" applyAlignment="1">
      <alignment horizontal="right"/>
    </xf>
    <xf numFmtId="43" fontId="14" fillId="0" borderId="30" xfId="1" applyFont="1" applyBorder="1"/>
    <xf numFmtId="43" fontId="14" fillId="0" borderId="13" xfId="1" applyFont="1" applyBorder="1"/>
    <xf numFmtId="43" fontId="14" fillId="0" borderId="12" xfId="1" applyFont="1" applyBorder="1"/>
    <xf numFmtId="0" fontId="3" fillId="0" borderId="21" xfId="0" applyFont="1" applyBorder="1" applyAlignment="1">
      <alignment horizontal="center" vertical="center"/>
    </xf>
    <xf numFmtId="164" fontId="14" fillId="0" borderId="5" xfId="1" applyNumberFormat="1" applyFont="1" applyBorder="1" applyAlignment="1">
      <alignment horizontal="right" vertical="center"/>
    </xf>
    <xf numFmtId="164" fontId="14" fillId="0" borderId="27" xfId="1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14" fillId="0" borderId="31" xfId="0" applyFont="1" applyBorder="1" applyAlignment="1">
      <alignment wrapText="1"/>
    </xf>
    <xf numFmtId="164" fontId="14" fillId="0" borderId="0" xfId="1" applyNumberFormat="1" applyFont="1" applyFill="1" applyBorder="1" applyAlignment="1">
      <alignment horizontal="right" vertical="center"/>
    </xf>
    <xf numFmtId="164" fontId="14" fillId="0" borderId="22" xfId="1" applyNumberFormat="1" applyFont="1" applyFill="1" applyBorder="1" applyAlignment="1">
      <alignment horizontal="right" vertical="center"/>
    </xf>
    <xf numFmtId="164" fontId="14" fillId="0" borderId="22" xfId="1" applyNumberFormat="1" applyFont="1" applyBorder="1" applyAlignment="1">
      <alignment vertical="center"/>
    </xf>
    <xf numFmtId="43" fontId="14" fillId="0" borderId="22" xfId="1" applyFont="1" applyFill="1" applyBorder="1" applyAlignment="1">
      <alignment horizontal="right" vertical="center"/>
    </xf>
    <xf numFmtId="43" fontId="14" fillId="0" borderId="0" xfId="1" applyFont="1" applyBorder="1" applyAlignment="1">
      <alignment vertical="center"/>
    </xf>
    <xf numFmtId="43" fontId="14" fillId="0" borderId="27" xfId="1" applyFont="1" applyBorder="1" applyAlignment="1">
      <alignment vertical="center"/>
    </xf>
    <xf numFmtId="43" fontId="14" fillId="0" borderId="4" xfId="1" applyFont="1" applyBorder="1" applyAlignment="1">
      <alignment horizontal="right" vertical="center"/>
    </xf>
    <xf numFmtId="43" fontId="14" fillId="0" borderId="13" xfId="1" applyFont="1" applyBorder="1" applyAlignment="1">
      <alignment vertical="center"/>
    </xf>
    <xf numFmtId="43" fontId="14" fillId="0" borderId="12" xfId="1" applyFont="1" applyBorder="1" applyAlignment="1">
      <alignment vertical="center"/>
    </xf>
    <xf numFmtId="43" fontId="13" fillId="0" borderId="27" xfId="1" applyFont="1" applyBorder="1" applyAlignment="1">
      <alignment vertical="center"/>
    </xf>
    <xf numFmtId="164" fontId="14" fillId="0" borderId="5" xfId="1" applyNumberFormat="1" applyFont="1" applyFill="1" applyBorder="1"/>
    <xf numFmtId="164" fontId="14" fillId="0" borderId="27" xfId="1" applyNumberFormat="1" applyFont="1" applyFill="1" applyBorder="1"/>
    <xf numFmtId="164" fontId="14" fillId="0" borderId="27" xfId="1" applyNumberFormat="1" applyFont="1" applyFill="1" applyBorder="1" applyAlignment="1">
      <alignment horizontal="right" vertical="center"/>
    </xf>
    <xf numFmtId="43" fontId="14" fillId="0" borderId="4" xfId="1" applyFont="1" applyFill="1" applyBorder="1" applyAlignment="1">
      <alignment horizontal="right" vertical="center"/>
    </xf>
    <xf numFmtId="0" fontId="3" fillId="0" borderId="22" xfId="0" applyFont="1" applyBorder="1" applyAlignment="1">
      <alignment horizontal="center"/>
    </xf>
    <xf numFmtId="3" fontId="14" fillId="13" borderId="27" xfId="0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/>
    </xf>
    <xf numFmtId="164" fontId="14" fillId="0" borderId="22" xfId="1" applyNumberFormat="1" applyFont="1" applyFill="1" applyBorder="1" applyAlignment="1">
      <alignment horizontal="right"/>
    </xf>
    <xf numFmtId="43" fontId="14" fillId="0" borderId="22" xfId="1" applyFont="1" applyFill="1" applyBorder="1" applyAlignment="1">
      <alignment horizontal="right"/>
    </xf>
    <xf numFmtId="164" fontId="14" fillId="0" borderId="5" xfId="1" applyNumberFormat="1" applyFont="1" applyFill="1" applyBorder="1" applyAlignment="1"/>
    <xf numFmtId="164" fontId="14" fillId="0" borderId="27" xfId="1" applyNumberFormat="1" applyFont="1" applyFill="1" applyBorder="1" applyAlignment="1"/>
    <xf numFmtId="43" fontId="14" fillId="0" borderId="31" xfId="1" applyFont="1" applyBorder="1"/>
    <xf numFmtId="43" fontId="14" fillId="0" borderId="24" xfId="1" applyFont="1" applyBorder="1"/>
    <xf numFmtId="43" fontId="14" fillId="0" borderId="22" xfId="1" applyFont="1" applyBorder="1" applyAlignment="1">
      <alignment horizontal="right"/>
    </xf>
    <xf numFmtId="43" fontId="14" fillId="0" borderId="25" xfId="1" applyFont="1" applyBorder="1"/>
    <xf numFmtId="43" fontId="14" fillId="0" borderId="32" xfId="1" applyFont="1" applyBorder="1"/>
    <xf numFmtId="43" fontId="14" fillId="0" borderId="0" xfId="1" applyFont="1"/>
    <xf numFmtId="0" fontId="3" fillId="0" borderId="0" xfId="0" applyFont="1"/>
    <xf numFmtId="0" fontId="14" fillId="0" borderId="31" xfId="0" applyFont="1" applyBorder="1"/>
    <xf numFmtId="164" fontId="19" fillId="0" borderId="33" xfId="1" applyNumberFormat="1" applyFont="1" applyBorder="1" applyAlignment="1">
      <alignment horizontal="right" vertical="center"/>
    </xf>
    <xf numFmtId="164" fontId="19" fillId="0" borderId="24" xfId="1" applyNumberFormat="1" applyFont="1" applyBorder="1" applyAlignment="1">
      <alignment horizontal="right" vertical="center"/>
    </xf>
    <xf numFmtId="164" fontId="14" fillId="0" borderId="24" xfId="1" applyNumberFormat="1" applyFont="1" applyBorder="1"/>
    <xf numFmtId="43" fontId="14" fillId="0" borderId="0" xfId="0" applyNumberFormat="1" applyFont="1"/>
    <xf numFmtId="43" fontId="14" fillId="0" borderId="34" xfId="1" applyFont="1" applyBorder="1"/>
    <xf numFmtId="164" fontId="14" fillId="0" borderId="24" xfId="1" applyNumberFormat="1" applyFont="1" applyBorder="1" applyAlignment="1">
      <alignment vertical="center"/>
    </xf>
    <xf numFmtId="43" fontId="14" fillId="0" borderId="5" xfId="1" applyFont="1" applyBorder="1" applyAlignment="1">
      <alignment vertical="center"/>
    </xf>
    <xf numFmtId="43" fontId="14" fillId="0" borderId="35" xfId="1" applyFont="1" applyBorder="1" applyAlignment="1">
      <alignment horizontal="right" vertical="center"/>
    </xf>
    <xf numFmtId="43" fontId="14" fillId="0" borderId="22" xfId="1" applyFont="1" applyBorder="1" applyAlignment="1">
      <alignment horizontal="right" vertical="center"/>
    </xf>
    <xf numFmtId="43" fontId="0" fillId="0" borderId="0" xfId="1" applyFont="1"/>
    <xf numFmtId="43" fontId="14" fillId="0" borderId="0" xfId="1" applyFont="1" applyAlignment="1">
      <alignment horizontal="right" vertical="center"/>
    </xf>
    <xf numFmtId="0" fontId="3" fillId="0" borderId="24" xfId="0" applyFont="1" applyBorder="1" applyAlignment="1">
      <alignment horizontal="center"/>
    </xf>
    <xf numFmtId="3" fontId="14" fillId="0" borderId="24" xfId="0" applyNumberFormat="1" applyFont="1" applyBorder="1" applyAlignment="1">
      <alignment horizontal="right" vertical="center"/>
    </xf>
    <xf numFmtId="164" fontId="14" fillId="0" borderId="5" xfId="1" applyNumberFormat="1" applyFont="1" applyBorder="1" applyAlignment="1">
      <alignment horizontal="right"/>
    </xf>
    <xf numFmtId="43" fontId="14" fillId="0" borderId="36" xfId="1" applyFont="1" applyBorder="1"/>
    <xf numFmtId="0" fontId="13" fillId="14" borderId="4" xfId="0" applyFont="1" applyFill="1" applyBorder="1" applyAlignment="1">
      <alignment horizontal="center"/>
    </xf>
    <xf numFmtId="0" fontId="13" fillId="14" borderId="5" xfId="0" applyFont="1" applyFill="1" applyBorder="1" applyAlignment="1">
      <alignment horizontal="center"/>
    </xf>
    <xf numFmtId="3" fontId="13" fillId="14" borderId="27" xfId="0" applyNumberFormat="1" applyFont="1" applyFill="1" applyBorder="1"/>
    <xf numFmtId="164" fontId="13" fillId="14" borderId="25" xfId="0" applyNumberFormat="1" applyFont="1" applyFill="1" applyBorder="1"/>
    <xf numFmtId="164" fontId="13" fillId="14" borderId="33" xfId="0" applyNumberFormat="1" applyFont="1" applyFill="1" applyBorder="1"/>
    <xf numFmtId="164" fontId="8" fillId="14" borderId="27" xfId="1" applyNumberFormat="1" applyFont="1" applyFill="1" applyBorder="1"/>
    <xf numFmtId="164" fontId="13" fillId="14" borderId="5" xfId="1" applyNumberFormat="1" applyFont="1" applyFill="1" applyBorder="1"/>
    <xf numFmtId="43" fontId="13" fillId="14" borderId="27" xfId="1" applyFont="1" applyFill="1" applyBorder="1"/>
    <xf numFmtId="43" fontId="13" fillId="14" borderId="5" xfId="1" applyFont="1" applyFill="1" applyBorder="1"/>
    <xf numFmtId="43" fontId="13" fillId="14" borderId="6" xfId="1" applyFont="1" applyFill="1" applyBorder="1"/>
    <xf numFmtId="43" fontId="13" fillId="14" borderId="4" xfId="1" applyFont="1" applyFill="1" applyBorder="1"/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0" applyNumberFormat="1"/>
    <xf numFmtId="43" fontId="1" fillId="0" borderId="0" xfId="1" applyFont="1" applyBorder="1"/>
    <xf numFmtId="0" fontId="3" fillId="0" borderId="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21" fillId="1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21" fillId="1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wrapText="1"/>
    </xf>
    <xf numFmtId="0" fontId="21" fillId="0" borderId="1" xfId="0" applyFont="1" applyBorder="1" applyAlignment="1">
      <alignment horizontal="center"/>
    </xf>
    <xf numFmtId="164" fontId="22" fillId="8" borderId="1" xfId="1" applyNumberFormat="1" applyFont="1" applyFill="1" applyBorder="1" applyAlignment="1">
      <alignment horizontal="right" vertical="center"/>
    </xf>
    <xf numFmtId="164" fontId="22" fillId="8" borderId="1" xfId="1" applyNumberFormat="1" applyFont="1" applyFill="1" applyBorder="1" applyAlignment="1">
      <alignment horizontal="right"/>
    </xf>
    <xf numFmtId="0" fontId="4" fillId="8" borderId="1" xfId="0" applyFont="1" applyFill="1" applyBorder="1" applyAlignment="1">
      <alignment horizontal="right"/>
    </xf>
    <xf numFmtId="0" fontId="11" fillId="8" borderId="1" xfId="0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left"/>
    </xf>
    <xf numFmtId="0" fontId="4" fillId="0" borderId="3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1" fillId="17" borderId="1" xfId="2" applyFont="1" applyFill="1" applyBorder="1" applyAlignment="1">
      <alignment horizontal="center" vertical="center"/>
    </xf>
    <xf numFmtId="0" fontId="11" fillId="18" borderId="1" xfId="2" applyFont="1" applyFill="1" applyBorder="1" applyAlignment="1">
      <alignment horizontal="center" vertical="center"/>
    </xf>
    <xf numFmtId="0" fontId="7" fillId="0" borderId="1" xfId="0" applyFont="1" applyBorder="1"/>
    <xf numFmtId="0" fontId="7" fillId="19" borderId="1" xfId="2" applyFont="1" applyFill="1" applyBorder="1" applyAlignment="1">
      <alignment horizontal="left"/>
    </xf>
    <xf numFmtId="164" fontId="26" fillId="0" borderId="1" xfId="3" applyNumberFormat="1" applyFont="1" applyFill="1" applyBorder="1" applyAlignment="1">
      <alignment horizontal="right"/>
    </xf>
    <xf numFmtId="164" fontId="7" fillId="0" borderId="1" xfId="0" applyNumberFormat="1" applyFont="1" applyBorder="1"/>
    <xf numFmtId="0" fontId="14" fillId="0" borderId="1" xfId="0" applyFont="1" applyBorder="1"/>
    <xf numFmtId="0" fontId="7" fillId="0" borderId="1" xfId="2" applyFont="1" applyBorder="1" applyAlignment="1">
      <alignment horizontal="left"/>
    </xf>
    <xf numFmtId="0" fontId="11" fillId="0" borderId="1" xfId="0" applyFont="1" applyBorder="1"/>
    <xf numFmtId="164" fontId="11" fillId="0" borderId="1" xfId="3" applyNumberFormat="1" applyFont="1" applyBorder="1"/>
    <xf numFmtId="164" fontId="0" fillId="0" borderId="0" xfId="0" applyNumberFormat="1"/>
    <xf numFmtId="164" fontId="28" fillId="21" borderId="1" xfId="1" applyNumberFormat="1" applyFont="1" applyFill="1" applyBorder="1" applyAlignment="1">
      <alignment horizontal="right" wrapText="1"/>
    </xf>
    <xf numFmtId="164" fontId="28" fillId="21" borderId="1" xfId="1" applyNumberFormat="1" applyFont="1" applyFill="1" applyBorder="1" applyAlignment="1">
      <alignment horizontal="right"/>
    </xf>
    <xf numFmtId="164" fontId="23" fillId="21" borderId="1" xfId="1" applyNumberFormat="1" applyFont="1" applyFill="1" applyBorder="1" applyAlignment="1">
      <alignment horizontal="right"/>
    </xf>
    <xf numFmtId="164" fontId="23" fillId="0" borderId="1" xfId="1" applyNumberFormat="1" applyFont="1" applyBorder="1" applyAlignment="1">
      <alignment horizontal="right"/>
    </xf>
    <xf numFmtId="164" fontId="27" fillId="21" borderId="1" xfId="1" applyNumberFormat="1" applyFont="1" applyFill="1" applyBorder="1" applyAlignment="1">
      <alignment horizontal="right"/>
    </xf>
    <xf numFmtId="164" fontId="14" fillId="16" borderId="1" xfId="1" applyNumberFormat="1" applyFont="1" applyFill="1" applyBorder="1" applyAlignment="1">
      <alignment horizontal="right" wrapText="1"/>
    </xf>
    <xf numFmtId="164" fontId="14" fillId="16" borderId="1" xfId="1" applyNumberFormat="1" applyFont="1" applyFill="1" applyBorder="1" applyAlignment="1">
      <alignment horizontal="right"/>
    </xf>
    <xf numFmtId="164" fontId="29" fillId="16" borderId="1" xfId="1" applyNumberFormat="1" applyFont="1" applyFill="1" applyBorder="1" applyAlignment="1">
      <alignment horizontal="right" wrapText="1"/>
    </xf>
    <xf numFmtId="164" fontId="29" fillId="16" borderId="1" xfId="1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4" fillId="18" borderId="1" xfId="0" applyFont="1" applyFill="1" applyBorder="1" applyAlignment="1">
      <alignment horizontal="center"/>
    </xf>
    <xf numFmtId="164" fontId="23" fillId="21" borderId="1" xfId="1" applyNumberFormat="1" applyFont="1" applyFill="1" applyBorder="1" applyAlignment="1">
      <alignment horizontal="right" wrapText="1"/>
    </xf>
    <xf numFmtId="164" fontId="6" fillId="0" borderId="1" xfId="1" applyNumberFormat="1" applyFont="1" applyBorder="1" applyAlignment="1">
      <alignment horizontal="right"/>
    </xf>
    <xf numFmtId="164" fontId="29" fillId="16" borderId="1" xfId="1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3" fillId="20" borderId="1" xfId="0" applyFont="1" applyFill="1" applyBorder="1" applyAlignment="1">
      <alignment horizontal="center"/>
    </xf>
    <xf numFmtId="0" fontId="23" fillId="18" borderId="1" xfId="0" applyFont="1" applyFill="1" applyBorder="1" applyAlignment="1">
      <alignment horizontal="center"/>
    </xf>
    <xf numFmtId="164" fontId="27" fillId="21" borderId="1" xfId="1" applyNumberFormat="1" applyFont="1" applyFill="1" applyBorder="1"/>
    <xf numFmtId="164" fontId="23" fillId="21" borderId="1" xfId="1" applyNumberFormat="1" applyFont="1" applyFill="1" applyBorder="1"/>
    <xf numFmtId="164" fontId="29" fillId="16" borderId="1" xfId="1" applyNumberFormat="1" applyFont="1" applyFill="1" applyBorder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14" fillId="0" borderId="0" xfId="0" applyFont="1" applyAlignment="1">
      <alignment horizontal="center" vertical="center"/>
    </xf>
    <xf numFmtId="17" fontId="3" fillId="0" borderId="3" xfId="0" quotePrefix="1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left" vertical="center"/>
    </xf>
    <xf numFmtId="167" fontId="0" fillId="0" borderId="1" xfId="4" applyFont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3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9" fillId="0" borderId="0" xfId="0" applyFont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9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6" fillId="6" borderId="3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6" borderId="18" xfId="0" applyFont="1" applyFill="1" applyBorder="1" applyAlignment="1">
      <alignment horizontal="right"/>
    </xf>
    <xf numFmtId="164" fontId="6" fillId="6" borderId="19" xfId="1" applyNumberFormat="1" applyFont="1" applyFill="1" applyBorder="1" applyAlignment="1">
      <alignment horizontal="right"/>
    </xf>
    <xf numFmtId="0" fontId="6" fillId="6" borderId="11" xfId="0" applyFont="1" applyFill="1" applyBorder="1" applyAlignment="1">
      <alignment horizontal="right"/>
    </xf>
    <xf numFmtId="164" fontId="6" fillId="6" borderId="3" xfId="1" applyNumberFormat="1" applyFont="1" applyFill="1" applyBorder="1" applyAlignment="1">
      <alignment horizontal="right"/>
    </xf>
  </cellXfs>
  <cellStyles count="5">
    <cellStyle name="Comma 2" xfId="4" xr:uid="{DE1C8687-5C08-4AFA-8D85-F4C7DD4D540C}"/>
    <cellStyle name="Millares" xfId="1" builtinId="3"/>
    <cellStyle name="Millares 5" xfId="3" xr:uid="{2666F289-A95C-419A-A273-B9F35D1903E8}"/>
    <cellStyle name="Normal" xfId="0" builtinId="0"/>
    <cellStyle name="Normal 5 2" xfId="2" xr:uid="{3A1C52A6-A8EF-44EC-BE84-3E2E91D79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784860</xdr:colOff>
      <xdr:row>0</xdr:row>
      <xdr:rowOff>30480</xdr:rowOff>
    </xdr:from>
    <xdr:to>
      <xdr:col>6</xdr:col>
      <xdr:colOff>484603</xdr:colOff>
      <xdr:row>2</xdr:row>
      <xdr:rowOff>161485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9AB4564-2A6D-4754-B729-2ED83EF9E6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140" y="30480"/>
          <a:ext cx="317446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0</xdr:row>
      <xdr:rowOff>60960</xdr:rowOff>
    </xdr:from>
    <xdr:to>
      <xdr:col>13</xdr:col>
      <xdr:colOff>472440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B4F19B-3588-462B-97F6-6C8C8F326E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60960"/>
          <a:ext cx="3489960" cy="6400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655320</xdr:colOff>
      <xdr:row>0</xdr:row>
      <xdr:rowOff>15241</xdr:rowOff>
    </xdr:from>
    <xdr:to>
      <xdr:col>7</xdr:col>
      <xdr:colOff>652132</xdr:colOff>
      <xdr:row>3</xdr:row>
      <xdr:rowOff>68581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D8B61805-5904-419A-913A-A657BCF4E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5241"/>
          <a:ext cx="2549512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2243689</xdr:colOff>
      <xdr:row>0</xdr:row>
      <xdr:rowOff>25394</xdr:rowOff>
    </xdr:from>
    <xdr:to>
      <xdr:col>2</xdr:col>
      <xdr:colOff>170401</xdr:colOff>
      <xdr:row>3</xdr:row>
      <xdr:rowOff>60107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17142B83-5D3C-47E4-950E-2505FD552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8556" y="25394"/>
          <a:ext cx="2549512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aul_khkklac\Desktop\Reg.%20Central,%20Nov.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. Central"/>
    </sheetNames>
    <sheetDataSet>
      <sheetData sheetId="0" refreshError="1">
        <row r="11">
          <cell r="K11">
            <v>458</v>
          </cell>
          <cell r="L11">
            <v>687</v>
          </cell>
        </row>
        <row r="12">
          <cell r="K12">
            <v>4756</v>
          </cell>
          <cell r="L12">
            <v>10231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3BAF2-C1AB-4A19-9C1D-9910DCD930A1}">
  <dimension ref="A4:M22"/>
  <sheetViews>
    <sheetView tabSelected="1" workbookViewId="0">
      <selection activeCell="B25" sqref="B25"/>
    </sheetView>
  </sheetViews>
  <sheetFormatPr baseColWidth="10" defaultRowHeight="14.4" x14ac:dyDescent="0.3"/>
  <cols>
    <col min="1" max="1" width="15.21875" customWidth="1"/>
    <col min="2" max="2" width="17" customWidth="1"/>
    <col min="3" max="3" width="16" customWidth="1"/>
    <col min="7" max="7" width="15.21875" customWidth="1"/>
  </cols>
  <sheetData>
    <row r="4" spans="1:13" x14ac:dyDescent="0.3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</row>
    <row r="5" spans="1:13" x14ac:dyDescent="0.3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3" x14ac:dyDescent="0.3">
      <c r="A6" s="2" t="s">
        <v>19</v>
      </c>
      <c r="B6" s="2"/>
      <c r="C6" s="2"/>
      <c r="D6" s="2"/>
      <c r="E6" s="2"/>
      <c r="F6" s="2"/>
      <c r="G6" s="2"/>
      <c r="H6" s="2"/>
      <c r="I6" s="2"/>
      <c r="J6" s="2"/>
    </row>
    <row r="7" spans="1:13" x14ac:dyDescent="0.3">
      <c r="A7" s="3"/>
      <c r="B7" s="3"/>
      <c r="C7" s="3"/>
      <c r="D7" s="3"/>
      <c r="E7" s="3"/>
      <c r="F7" s="3"/>
      <c r="G7" s="3"/>
      <c r="H7" s="3"/>
      <c r="I7" s="3"/>
      <c r="J7" s="3"/>
    </row>
    <row r="8" spans="1:13" x14ac:dyDescent="0.3">
      <c r="C8" s="4" t="s">
        <v>2</v>
      </c>
      <c r="D8" s="4"/>
      <c r="E8" s="4"/>
      <c r="F8" s="4"/>
      <c r="G8" s="4" t="s">
        <v>2</v>
      </c>
      <c r="H8" s="4"/>
      <c r="I8" s="4"/>
      <c r="J8" s="4"/>
    </row>
    <row r="9" spans="1:13" ht="27.6" x14ac:dyDescent="0.3">
      <c r="A9" s="5" t="s">
        <v>3</v>
      </c>
      <c r="B9" s="6" t="s">
        <v>4</v>
      </c>
      <c r="C9" s="7" t="s">
        <v>5</v>
      </c>
      <c r="D9" s="8" t="s">
        <v>6</v>
      </c>
      <c r="E9" s="9" t="s">
        <v>7</v>
      </c>
      <c r="F9" s="10" t="s">
        <v>8</v>
      </c>
      <c r="G9" s="11" t="s">
        <v>9</v>
      </c>
      <c r="H9" s="8" t="s">
        <v>6</v>
      </c>
      <c r="I9" s="9" t="s">
        <v>7</v>
      </c>
      <c r="J9" s="12" t="s">
        <v>8</v>
      </c>
    </row>
    <row r="10" spans="1:13" ht="15.6" x14ac:dyDescent="0.3">
      <c r="A10" s="13" t="s">
        <v>10</v>
      </c>
      <c r="B10" s="14">
        <v>161700</v>
      </c>
      <c r="C10" s="14">
        <v>112</v>
      </c>
      <c r="D10" s="14">
        <v>3</v>
      </c>
      <c r="E10" s="14">
        <v>0</v>
      </c>
      <c r="F10" s="14">
        <v>3</v>
      </c>
      <c r="G10" s="14">
        <v>428</v>
      </c>
      <c r="H10" s="14">
        <v>13</v>
      </c>
      <c r="I10" s="14">
        <v>0</v>
      </c>
      <c r="J10" s="14">
        <v>13</v>
      </c>
    </row>
    <row r="11" spans="1:13" ht="15.6" x14ac:dyDescent="0.3">
      <c r="A11" s="15" t="s">
        <v>11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3" ht="15.6" x14ac:dyDescent="0.3">
      <c r="A12" s="16" t="s">
        <v>12</v>
      </c>
      <c r="B12" s="14">
        <v>13700</v>
      </c>
      <c r="C12" s="14">
        <v>8</v>
      </c>
      <c r="D12" s="14">
        <v>3</v>
      </c>
      <c r="E12" s="14">
        <v>0</v>
      </c>
      <c r="F12" s="14">
        <v>3</v>
      </c>
      <c r="G12" s="14">
        <v>50</v>
      </c>
      <c r="H12" s="14">
        <v>6</v>
      </c>
      <c r="I12" s="14">
        <v>0</v>
      </c>
      <c r="J12" s="14">
        <v>6</v>
      </c>
      <c r="M12" t="s">
        <v>13</v>
      </c>
    </row>
    <row r="13" spans="1:13" ht="15.6" x14ac:dyDescent="0.3">
      <c r="A13" s="16" t="s">
        <v>14</v>
      </c>
      <c r="B13" s="14">
        <v>8660</v>
      </c>
      <c r="C13" s="14">
        <v>30</v>
      </c>
      <c r="D13" s="14">
        <v>5</v>
      </c>
      <c r="E13" s="14">
        <v>0</v>
      </c>
      <c r="F13" s="14">
        <v>5</v>
      </c>
      <c r="G13" s="14">
        <v>4</v>
      </c>
      <c r="H13" s="14">
        <v>1</v>
      </c>
      <c r="I13" s="14">
        <v>0</v>
      </c>
      <c r="J13" s="14">
        <v>1</v>
      </c>
    </row>
    <row r="14" spans="1:13" ht="15.6" x14ac:dyDescent="0.3">
      <c r="A14" s="13" t="s">
        <v>15</v>
      </c>
      <c r="B14" s="14">
        <v>117400</v>
      </c>
      <c r="C14" s="14">
        <v>20</v>
      </c>
      <c r="D14" s="14">
        <v>1</v>
      </c>
      <c r="E14" s="14">
        <v>0</v>
      </c>
      <c r="F14" s="14">
        <v>1</v>
      </c>
      <c r="G14" s="14">
        <v>480</v>
      </c>
      <c r="H14" s="14">
        <v>16</v>
      </c>
      <c r="I14" s="14">
        <v>5</v>
      </c>
      <c r="J14" s="14">
        <v>21</v>
      </c>
      <c r="L14" t="s">
        <v>13</v>
      </c>
    </row>
    <row r="15" spans="1:13" ht="15.6" x14ac:dyDescent="0.3">
      <c r="A15" s="13" t="s">
        <v>16</v>
      </c>
      <c r="B15" s="17">
        <v>0</v>
      </c>
      <c r="C15" s="14">
        <v>0</v>
      </c>
      <c r="D15" s="14">
        <v>0</v>
      </c>
      <c r="E15" s="14">
        <v>0</v>
      </c>
      <c r="F15" s="14">
        <v>0</v>
      </c>
      <c r="G15" s="20">
        <v>0</v>
      </c>
      <c r="H15" s="20">
        <v>0</v>
      </c>
      <c r="I15" s="20">
        <v>0</v>
      </c>
      <c r="J15" s="14">
        <v>0</v>
      </c>
    </row>
    <row r="16" spans="1:13" ht="15.6" x14ac:dyDescent="0.3">
      <c r="A16" s="13" t="s">
        <v>17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L16" t="s">
        <v>13</v>
      </c>
    </row>
    <row r="17" spans="1:12" ht="15.6" x14ac:dyDescent="0.3">
      <c r="A17" s="13" t="s">
        <v>18</v>
      </c>
      <c r="B17" s="14">
        <v>157700</v>
      </c>
      <c r="C17" s="14">
        <v>135</v>
      </c>
      <c r="D17" s="14">
        <v>1</v>
      </c>
      <c r="E17" s="14">
        <v>0</v>
      </c>
      <c r="F17" s="14">
        <v>1</v>
      </c>
      <c r="G17" s="14">
        <v>432.5</v>
      </c>
      <c r="H17" s="14">
        <v>27</v>
      </c>
      <c r="I17" s="14">
        <v>15</v>
      </c>
      <c r="J17" s="14">
        <v>42</v>
      </c>
    </row>
    <row r="18" spans="1:12" ht="17.399999999999999" x14ac:dyDescent="0.3">
      <c r="A18" s="18" t="s">
        <v>8</v>
      </c>
      <c r="B18" s="19">
        <v>459160</v>
      </c>
      <c r="C18" s="21">
        <v>305</v>
      </c>
      <c r="D18" s="21">
        <v>13</v>
      </c>
      <c r="E18" s="21">
        <v>0</v>
      </c>
      <c r="F18" s="21">
        <v>13</v>
      </c>
      <c r="G18" s="21">
        <v>1394.5</v>
      </c>
      <c r="H18" s="21">
        <v>63</v>
      </c>
      <c r="I18" s="21">
        <v>20</v>
      </c>
      <c r="J18" s="21">
        <v>83</v>
      </c>
    </row>
    <row r="20" spans="1:12" x14ac:dyDescent="0.3">
      <c r="F20" t="s">
        <v>13</v>
      </c>
      <c r="L20" t="s">
        <v>13</v>
      </c>
    </row>
    <row r="21" spans="1:12" x14ac:dyDescent="0.3">
      <c r="F21" t="s">
        <v>13</v>
      </c>
    </row>
    <row r="22" spans="1:12" x14ac:dyDescent="0.3">
      <c r="E22" t="s">
        <v>13</v>
      </c>
    </row>
  </sheetData>
  <mergeCells count="5">
    <mergeCell ref="A4:J4"/>
    <mergeCell ref="A5:J5"/>
    <mergeCell ref="A6:J6"/>
    <mergeCell ref="C8:F8"/>
    <mergeCell ref="G8:J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AEEB-4C09-404D-90C3-F46E44057ACF}">
  <dimension ref="A3:O45"/>
  <sheetViews>
    <sheetView topLeftCell="A9" zoomScale="98" zoomScaleNormal="98" workbookViewId="0">
      <selection activeCell="E32" sqref="E32"/>
    </sheetView>
  </sheetViews>
  <sheetFormatPr baseColWidth="10" defaultRowHeight="14.4" x14ac:dyDescent="0.3"/>
  <cols>
    <col min="1" max="1" width="15" customWidth="1"/>
    <col min="2" max="2" width="16.77734375" customWidth="1"/>
    <col min="4" max="4" width="18.21875" customWidth="1"/>
    <col min="5" max="5" width="5.6640625" customWidth="1"/>
    <col min="6" max="7" width="11.5546875" customWidth="1"/>
    <col min="8" max="8" width="15.33203125" customWidth="1"/>
    <col min="9" max="9" width="11.5546875" customWidth="1"/>
    <col min="10" max="10" width="10.21875" style="3" customWidth="1"/>
    <col min="11" max="11" width="12.6640625" customWidth="1"/>
    <col min="12" max="12" width="15.6640625" customWidth="1"/>
  </cols>
  <sheetData>
    <row r="3" spans="1:15" x14ac:dyDescent="0.3">
      <c r="A3" s="22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5" x14ac:dyDescent="0.3">
      <c r="A4" s="22" t="s">
        <v>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5" x14ac:dyDescent="0.3">
      <c r="A5" s="23" t="s">
        <v>22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5" ht="15" thickBot="1" x14ac:dyDescent="0.35">
      <c r="A6" s="24"/>
      <c r="B6" s="24"/>
      <c r="C6" s="24"/>
      <c r="D6" s="24"/>
      <c r="E6" s="24" t="s">
        <v>13</v>
      </c>
      <c r="F6" s="24"/>
      <c r="G6" s="24"/>
      <c r="H6" s="24" t="s">
        <v>13</v>
      </c>
      <c r="I6" s="24"/>
      <c r="J6" s="25"/>
      <c r="K6" s="24"/>
      <c r="L6" s="24"/>
      <c r="N6" t="s">
        <v>13</v>
      </c>
    </row>
    <row r="7" spans="1:15" ht="33" customHeight="1" thickBot="1" x14ac:dyDescent="0.35">
      <c r="A7" s="26" t="s">
        <v>23</v>
      </c>
      <c r="B7" s="27"/>
      <c r="C7" s="27"/>
      <c r="D7" s="28"/>
      <c r="E7" s="26" t="s">
        <v>2</v>
      </c>
      <c r="F7" s="27"/>
      <c r="G7" s="28"/>
      <c r="H7" s="29" t="s">
        <v>24</v>
      </c>
      <c r="I7" s="30"/>
      <c r="J7" s="31" t="s">
        <v>2</v>
      </c>
      <c r="K7" s="32"/>
      <c r="L7" s="33"/>
    </row>
    <row r="8" spans="1:15" ht="26.4" x14ac:dyDescent="0.3">
      <c r="A8" s="34" t="s">
        <v>3</v>
      </c>
      <c r="B8" s="35" t="s">
        <v>25</v>
      </c>
      <c r="C8" s="35" t="s">
        <v>26</v>
      </c>
      <c r="D8" s="35" t="s">
        <v>27</v>
      </c>
      <c r="E8" s="36" t="s">
        <v>6</v>
      </c>
      <c r="F8" s="37" t="s">
        <v>7</v>
      </c>
      <c r="G8" s="35" t="s">
        <v>8</v>
      </c>
      <c r="H8" s="35" t="s">
        <v>28</v>
      </c>
      <c r="I8" s="38" t="s">
        <v>29</v>
      </c>
      <c r="J8" s="36" t="s">
        <v>6</v>
      </c>
      <c r="K8" s="37" t="s">
        <v>7</v>
      </c>
      <c r="L8" s="35" t="s">
        <v>8</v>
      </c>
    </row>
    <row r="9" spans="1:15" x14ac:dyDescent="0.3">
      <c r="A9" s="39" t="s">
        <v>10</v>
      </c>
      <c r="B9" s="261">
        <v>340</v>
      </c>
      <c r="C9" s="261">
        <v>8</v>
      </c>
      <c r="D9" s="261">
        <v>340</v>
      </c>
      <c r="E9" s="261">
        <v>8</v>
      </c>
      <c r="F9" s="261">
        <v>0</v>
      </c>
      <c r="G9" s="261">
        <f>SUM(E9:F9)</f>
        <v>8</v>
      </c>
      <c r="H9" s="261">
        <v>0</v>
      </c>
      <c r="I9" s="261">
        <v>0</v>
      </c>
      <c r="J9" s="261">
        <v>0</v>
      </c>
      <c r="K9" s="261">
        <v>0</v>
      </c>
      <c r="L9" s="261">
        <f>SUM(J9:K9)</f>
        <v>0</v>
      </c>
    </row>
    <row r="10" spans="1:15" x14ac:dyDescent="0.3">
      <c r="A10" s="40" t="s">
        <v>11</v>
      </c>
      <c r="B10" s="261">
        <v>0</v>
      </c>
      <c r="C10" s="261">
        <v>0</v>
      </c>
      <c r="D10" s="261">
        <v>0</v>
      </c>
      <c r="E10" s="261">
        <v>0</v>
      </c>
      <c r="F10" s="261">
        <v>0</v>
      </c>
      <c r="G10" s="261">
        <f t="shared" ref="G10:G16" si="0">SUM(E10:F10)</f>
        <v>0</v>
      </c>
      <c r="H10" s="261">
        <v>0</v>
      </c>
      <c r="I10" s="261">
        <v>0</v>
      </c>
      <c r="J10" s="261">
        <v>0</v>
      </c>
      <c r="K10" s="261">
        <v>0</v>
      </c>
      <c r="L10" s="261">
        <f t="shared" ref="L10:L16" si="1">SUM(J10:K10)</f>
        <v>0</v>
      </c>
    </row>
    <row r="11" spans="1:15" x14ac:dyDescent="0.3">
      <c r="A11" s="41" t="s">
        <v>12</v>
      </c>
      <c r="B11" s="261">
        <v>0</v>
      </c>
      <c r="C11" s="261">
        <v>0</v>
      </c>
      <c r="D11" s="261">
        <v>0</v>
      </c>
      <c r="E11" s="261">
        <v>0</v>
      </c>
      <c r="F11" s="261">
        <v>0</v>
      </c>
      <c r="G11" s="261">
        <f t="shared" si="0"/>
        <v>0</v>
      </c>
      <c r="H11" s="261">
        <v>0</v>
      </c>
      <c r="I11" s="261">
        <v>0</v>
      </c>
      <c r="J11" s="261">
        <v>0</v>
      </c>
      <c r="K11" s="261">
        <v>0</v>
      </c>
      <c r="L11" s="261">
        <f t="shared" si="1"/>
        <v>0</v>
      </c>
    </row>
    <row r="12" spans="1:15" x14ac:dyDescent="0.3">
      <c r="A12" s="41" t="s">
        <v>14</v>
      </c>
      <c r="B12" s="261">
        <v>0</v>
      </c>
      <c r="C12" s="261">
        <v>0</v>
      </c>
      <c r="D12" s="261">
        <v>0</v>
      </c>
      <c r="E12" s="261">
        <v>0</v>
      </c>
      <c r="F12" s="261">
        <v>0</v>
      </c>
      <c r="G12" s="261">
        <f t="shared" si="0"/>
        <v>0</v>
      </c>
      <c r="H12" s="261">
        <v>0</v>
      </c>
      <c r="I12" s="261">
        <v>0</v>
      </c>
      <c r="J12" s="261">
        <v>0</v>
      </c>
      <c r="K12" s="261">
        <v>0</v>
      </c>
      <c r="L12" s="261">
        <f t="shared" si="1"/>
        <v>0</v>
      </c>
      <c r="O12" t="s">
        <v>13</v>
      </c>
    </row>
    <row r="13" spans="1:15" x14ac:dyDescent="0.3">
      <c r="A13" s="39" t="s">
        <v>15</v>
      </c>
      <c r="B13" s="261">
        <v>0</v>
      </c>
      <c r="C13" s="261">
        <v>0</v>
      </c>
      <c r="D13" s="261">
        <v>0</v>
      </c>
      <c r="E13" s="261">
        <v>0</v>
      </c>
      <c r="F13" s="261">
        <v>0</v>
      </c>
      <c r="G13" s="261">
        <f t="shared" si="0"/>
        <v>0</v>
      </c>
      <c r="H13" s="261">
        <v>1</v>
      </c>
      <c r="I13" s="261">
        <v>15</v>
      </c>
      <c r="J13" s="261">
        <v>1</v>
      </c>
      <c r="K13" s="261">
        <v>0</v>
      </c>
      <c r="L13" s="261">
        <f t="shared" si="1"/>
        <v>1</v>
      </c>
      <c r="M13" t="s">
        <v>13</v>
      </c>
      <c r="N13" t="s">
        <v>13</v>
      </c>
    </row>
    <row r="14" spans="1:15" x14ac:dyDescent="0.3">
      <c r="A14" s="39" t="s">
        <v>16</v>
      </c>
      <c r="B14" s="261">
        <v>0</v>
      </c>
      <c r="C14" s="261">
        <v>0</v>
      </c>
      <c r="D14" s="261">
        <v>0</v>
      </c>
      <c r="E14" s="261">
        <v>0</v>
      </c>
      <c r="F14" s="261">
        <v>0</v>
      </c>
      <c r="G14" s="261">
        <f t="shared" si="0"/>
        <v>0</v>
      </c>
      <c r="H14" s="261">
        <v>0</v>
      </c>
      <c r="I14" s="261">
        <v>0</v>
      </c>
      <c r="J14" s="261">
        <v>0</v>
      </c>
      <c r="K14" s="261">
        <v>0</v>
      </c>
      <c r="L14" s="261">
        <f t="shared" si="1"/>
        <v>0</v>
      </c>
      <c r="N14" t="s">
        <v>13</v>
      </c>
      <c r="O14" t="s">
        <v>13</v>
      </c>
    </row>
    <row r="15" spans="1:15" x14ac:dyDescent="0.3">
      <c r="A15" s="39" t="s">
        <v>17</v>
      </c>
      <c r="B15" s="261">
        <v>0</v>
      </c>
      <c r="C15" s="261">
        <v>0</v>
      </c>
      <c r="D15" s="261">
        <v>0</v>
      </c>
      <c r="E15" s="261">
        <v>0</v>
      </c>
      <c r="F15" s="261">
        <v>0</v>
      </c>
      <c r="G15" s="261">
        <f t="shared" si="0"/>
        <v>0</v>
      </c>
      <c r="H15" s="261">
        <v>0</v>
      </c>
      <c r="I15" s="261">
        <v>0</v>
      </c>
      <c r="J15" s="261">
        <v>0</v>
      </c>
      <c r="K15" s="261">
        <v>0</v>
      </c>
      <c r="L15" s="261">
        <f t="shared" si="1"/>
        <v>0</v>
      </c>
      <c r="M15" t="s">
        <v>13</v>
      </c>
      <c r="N15" t="s">
        <v>13</v>
      </c>
    </row>
    <row r="16" spans="1:15" x14ac:dyDescent="0.3">
      <c r="A16" s="39" t="s">
        <v>18</v>
      </c>
      <c r="B16" s="261">
        <v>0</v>
      </c>
      <c r="C16" s="261">
        <v>0</v>
      </c>
      <c r="D16" s="261">
        <v>0</v>
      </c>
      <c r="E16" s="261">
        <v>0</v>
      </c>
      <c r="F16" s="261">
        <v>0</v>
      </c>
      <c r="G16" s="261">
        <f t="shared" si="0"/>
        <v>0</v>
      </c>
      <c r="H16" s="261">
        <v>0</v>
      </c>
      <c r="I16" s="261">
        <v>0</v>
      </c>
      <c r="J16" s="261">
        <v>0</v>
      </c>
      <c r="K16" s="261">
        <v>0</v>
      </c>
      <c r="L16" s="261">
        <f t="shared" si="1"/>
        <v>0</v>
      </c>
    </row>
    <row r="17" spans="1:14" s="151" customFormat="1" x14ac:dyDescent="0.3">
      <c r="A17" s="42" t="s">
        <v>8</v>
      </c>
      <c r="B17" s="272">
        <f>+B9+B10+B11+B12+B13+B14+B15+B16</f>
        <v>340</v>
      </c>
      <c r="C17" s="272">
        <f t="shared" ref="C17:G17" si="2">+C9+C10+C11+C12+C13+C14+C15+C16</f>
        <v>8</v>
      </c>
      <c r="D17" s="272">
        <f t="shared" si="2"/>
        <v>340</v>
      </c>
      <c r="E17" s="272">
        <f t="shared" si="2"/>
        <v>8</v>
      </c>
      <c r="F17" s="272">
        <f t="shared" si="2"/>
        <v>0</v>
      </c>
      <c r="G17" s="272">
        <f t="shared" si="2"/>
        <v>8</v>
      </c>
      <c r="H17" s="272">
        <f>SUM(H9:H16)</f>
        <v>1</v>
      </c>
      <c r="I17" s="272">
        <f t="shared" ref="I17:L17" si="3">+I9+I10+I11+I12+I13+I14+I15+I16</f>
        <v>15</v>
      </c>
      <c r="J17" s="272">
        <f t="shared" si="3"/>
        <v>1</v>
      </c>
      <c r="K17" s="272">
        <f t="shared" si="3"/>
        <v>0</v>
      </c>
      <c r="L17" s="272">
        <f t="shared" si="3"/>
        <v>1</v>
      </c>
      <c r="N17" s="151" t="s">
        <v>13</v>
      </c>
    </row>
    <row r="18" spans="1:14" x14ac:dyDescent="0.3">
      <c r="A18" s="24"/>
      <c r="B18" s="24"/>
      <c r="C18" s="24"/>
      <c r="D18" s="24"/>
      <c r="E18" s="24"/>
      <c r="F18" s="24"/>
      <c r="G18" s="24"/>
      <c r="H18" s="24"/>
      <c r="I18" s="24"/>
      <c r="J18" s="25"/>
      <c r="K18" s="24"/>
      <c r="L18" s="24"/>
    </row>
    <row r="19" spans="1:14" ht="15" thickBot="1" x14ac:dyDescent="0.35">
      <c r="A19" s="24"/>
      <c r="B19" s="24"/>
      <c r="C19" s="24"/>
      <c r="D19" s="24"/>
      <c r="E19" s="24"/>
      <c r="F19" s="24"/>
      <c r="G19" s="24"/>
      <c r="H19" s="24"/>
      <c r="I19" s="24"/>
      <c r="J19" s="25"/>
      <c r="K19" s="24"/>
      <c r="L19" s="24"/>
    </row>
    <row r="20" spans="1:14" ht="15" thickBot="1" x14ac:dyDescent="0.35">
      <c r="A20" s="26" t="s">
        <v>30</v>
      </c>
      <c r="B20" s="27"/>
      <c r="C20" s="28"/>
      <c r="D20" s="43" t="s">
        <v>2</v>
      </c>
      <c r="E20" s="44"/>
      <c r="F20" s="44"/>
      <c r="G20" s="24"/>
      <c r="H20" s="26" t="s">
        <v>31</v>
      </c>
      <c r="I20" s="28"/>
      <c r="J20" s="43" t="s">
        <v>2</v>
      </c>
      <c r="K20" s="44"/>
      <c r="L20" s="44"/>
    </row>
    <row r="21" spans="1:14" ht="27" thickBot="1" x14ac:dyDescent="0.35">
      <c r="A21" s="45" t="s">
        <v>3</v>
      </c>
      <c r="B21" s="46" t="s">
        <v>28</v>
      </c>
      <c r="C21" s="47" t="s">
        <v>29</v>
      </c>
      <c r="D21" s="48" t="s">
        <v>6</v>
      </c>
      <c r="E21" s="49" t="s">
        <v>7</v>
      </c>
      <c r="F21" s="12" t="s">
        <v>8</v>
      </c>
      <c r="G21" s="24"/>
      <c r="H21" s="50" t="s">
        <v>28</v>
      </c>
      <c r="I21" s="51" t="s">
        <v>29</v>
      </c>
      <c r="J21" s="48" t="s">
        <v>6</v>
      </c>
      <c r="K21" s="49" t="s">
        <v>7</v>
      </c>
      <c r="L21" s="12" t="s">
        <v>8</v>
      </c>
      <c r="N21" t="s">
        <v>13</v>
      </c>
    </row>
    <row r="22" spans="1:14" x14ac:dyDescent="0.3">
      <c r="A22" s="39" t="s">
        <v>10</v>
      </c>
      <c r="B22" s="262">
        <v>4</v>
      </c>
      <c r="C22" s="263">
        <v>732</v>
      </c>
      <c r="D22" s="261">
        <v>4</v>
      </c>
      <c r="E22" s="261">
        <v>0</v>
      </c>
      <c r="F22" s="261">
        <f>SUM(D22:E22)</f>
        <v>4</v>
      </c>
      <c r="G22" s="264"/>
      <c r="H22" s="265">
        <v>44</v>
      </c>
      <c r="I22" s="266">
        <v>4530</v>
      </c>
      <c r="J22" s="267">
        <v>42</v>
      </c>
      <c r="K22" s="261">
        <v>2</v>
      </c>
      <c r="L22" s="261">
        <f>SUM(J22:K22)</f>
        <v>44</v>
      </c>
      <c r="N22" s="52"/>
    </row>
    <row r="23" spans="1:14" x14ac:dyDescent="0.3">
      <c r="A23" s="40" t="s">
        <v>11</v>
      </c>
      <c r="B23" s="262">
        <v>1</v>
      </c>
      <c r="C23" s="263">
        <v>4</v>
      </c>
      <c r="D23" s="263">
        <v>1</v>
      </c>
      <c r="E23" s="263">
        <v>0</v>
      </c>
      <c r="F23" s="261">
        <f t="shared" ref="F23:F29" si="4">SUM(D23:E23)</f>
        <v>1</v>
      </c>
      <c r="G23" s="264"/>
      <c r="H23" s="268">
        <v>145</v>
      </c>
      <c r="I23" s="269">
        <v>2618</v>
      </c>
      <c r="J23" s="267">
        <v>137</v>
      </c>
      <c r="K23" s="261">
        <v>8</v>
      </c>
      <c r="L23" s="261">
        <f>SUM(J23:K23)</f>
        <v>145</v>
      </c>
      <c r="N23" s="52" t="s">
        <v>13</v>
      </c>
    </row>
    <row r="24" spans="1:14" x14ac:dyDescent="0.3">
      <c r="A24" s="41" t="s">
        <v>12</v>
      </c>
      <c r="B24" s="262">
        <v>3</v>
      </c>
      <c r="C24" s="263">
        <v>340</v>
      </c>
      <c r="D24" s="261">
        <v>3</v>
      </c>
      <c r="E24" s="270">
        <v>0</v>
      </c>
      <c r="F24" s="261">
        <f t="shared" si="4"/>
        <v>3</v>
      </c>
      <c r="G24" s="264"/>
      <c r="H24" s="268">
        <v>131</v>
      </c>
      <c r="I24" s="269">
        <v>5996</v>
      </c>
      <c r="J24" s="267">
        <v>125</v>
      </c>
      <c r="K24" s="261">
        <v>6</v>
      </c>
      <c r="L24" s="261">
        <f t="shared" ref="L24:L29" si="5">SUM(J24:K24)</f>
        <v>131</v>
      </c>
      <c r="N24" t="s">
        <v>13</v>
      </c>
    </row>
    <row r="25" spans="1:14" x14ac:dyDescent="0.3">
      <c r="A25" s="41" t="s">
        <v>14</v>
      </c>
      <c r="B25" s="262">
        <v>0</v>
      </c>
      <c r="C25" s="263">
        <v>0</v>
      </c>
      <c r="D25" s="263">
        <v>0</v>
      </c>
      <c r="E25" s="263">
        <v>0</v>
      </c>
      <c r="F25" s="261">
        <f t="shared" si="4"/>
        <v>0</v>
      </c>
      <c r="G25" s="264"/>
      <c r="H25" s="268">
        <v>34</v>
      </c>
      <c r="I25" s="269">
        <v>1256</v>
      </c>
      <c r="J25" s="267">
        <v>30</v>
      </c>
      <c r="K25" s="261">
        <v>4</v>
      </c>
      <c r="L25" s="261">
        <f t="shared" si="5"/>
        <v>34</v>
      </c>
    </row>
    <row r="26" spans="1:14" x14ac:dyDescent="0.3">
      <c r="A26" s="39" t="s">
        <v>15</v>
      </c>
      <c r="B26" s="262">
        <v>0</v>
      </c>
      <c r="C26" s="263">
        <v>0</v>
      </c>
      <c r="D26" s="263">
        <v>0</v>
      </c>
      <c r="E26" s="263">
        <v>0</v>
      </c>
      <c r="F26" s="261">
        <f t="shared" si="4"/>
        <v>0</v>
      </c>
      <c r="G26" s="264"/>
      <c r="H26" s="268">
        <v>76</v>
      </c>
      <c r="I26" s="269">
        <v>1862</v>
      </c>
      <c r="J26" s="267">
        <v>64</v>
      </c>
      <c r="K26" s="261">
        <v>15</v>
      </c>
      <c r="L26" s="261">
        <f t="shared" si="5"/>
        <v>79</v>
      </c>
      <c r="N26" t="s">
        <v>13</v>
      </c>
    </row>
    <row r="27" spans="1:14" x14ac:dyDescent="0.3">
      <c r="A27" s="39" t="s">
        <v>16</v>
      </c>
      <c r="B27" s="262">
        <v>0</v>
      </c>
      <c r="C27" s="263">
        <v>0</v>
      </c>
      <c r="D27" s="263">
        <v>0</v>
      </c>
      <c r="E27" s="263">
        <v>0</v>
      </c>
      <c r="F27" s="261">
        <f t="shared" si="4"/>
        <v>0</v>
      </c>
      <c r="G27" s="264"/>
      <c r="H27" s="268">
        <v>40</v>
      </c>
      <c r="I27" s="269">
        <v>1422</v>
      </c>
      <c r="J27" s="267">
        <v>38</v>
      </c>
      <c r="K27" s="271">
        <v>2</v>
      </c>
      <c r="L27" s="261">
        <f t="shared" si="5"/>
        <v>40</v>
      </c>
      <c r="N27" t="s">
        <v>13</v>
      </c>
    </row>
    <row r="28" spans="1:14" x14ac:dyDescent="0.3">
      <c r="A28" s="39" t="s">
        <v>17</v>
      </c>
      <c r="B28" s="262">
        <v>0</v>
      </c>
      <c r="C28" s="263">
        <v>0</v>
      </c>
      <c r="D28" s="263">
        <v>0</v>
      </c>
      <c r="E28" s="263">
        <v>0</v>
      </c>
      <c r="F28" s="261">
        <f t="shared" si="4"/>
        <v>0</v>
      </c>
      <c r="G28" s="264"/>
      <c r="H28" s="268">
        <v>75</v>
      </c>
      <c r="I28" s="269">
        <v>2081</v>
      </c>
      <c r="J28" s="267">
        <v>75</v>
      </c>
      <c r="K28" s="261">
        <v>0</v>
      </c>
      <c r="L28" s="261">
        <f t="shared" si="5"/>
        <v>75</v>
      </c>
      <c r="M28" t="s">
        <v>13</v>
      </c>
    </row>
    <row r="29" spans="1:14" x14ac:dyDescent="0.3">
      <c r="A29" s="39" t="s">
        <v>18</v>
      </c>
      <c r="B29" s="262">
        <v>0</v>
      </c>
      <c r="C29" s="263">
        <v>0</v>
      </c>
      <c r="D29" s="263">
        <v>0</v>
      </c>
      <c r="E29" s="263">
        <v>0</v>
      </c>
      <c r="F29" s="261">
        <f t="shared" si="4"/>
        <v>0</v>
      </c>
      <c r="G29" s="264"/>
      <c r="H29" s="268">
        <v>0</v>
      </c>
      <c r="I29" s="269">
        <v>0</v>
      </c>
      <c r="J29" s="268">
        <v>0</v>
      </c>
      <c r="K29" s="269">
        <v>0</v>
      </c>
      <c r="L29" s="261">
        <f t="shared" si="5"/>
        <v>0</v>
      </c>
    </row>
    <row r="30" spans="1:14" s="151" customFormat="1" ht="15" thickBot="1" x14ac:dyDescent="0.35">
      <c r="A30" s="42" t="s">
        <v>8</v>
      </c>
      <c r="B30" s="272">
        <f t="shared" ref="B30:F30" si="6">+B22+B23+B24+B25+B26+B27+B28+B29</f>
        <v>8</v>
      </c>
      <c r="C30" s="278">
        <f t="shared" si="6"/>
        <v>1076</v>
      </c>
      <c r="D30" s="273">
        <f t="shared" si="6"/>
        <v>8</v>
      </c>
      <c r="E30" s="273">
        <v>0</v>
      </c>
      <c r="F30" s="272">
        <f t="shared" si="6"/>
        <v>8</v>
      </c>
      <c r="G30" s="274"/>
      <c r="H30" s="275">
        <f>SUM(H22:H29)</f>
        <v>545</v>
      </c>
      <c r="I30" s="276">
        <f>SUM(I22:I29)</f>
        <v>19765</v>
      </c>
      <c r="J30" s="277">
        <f t="shared" ref="J30:L30" si="7">SUM(J22:J29)</f>
        <v>511</v>
      </c>
      <c r="K30" s="272">
        <f t="shared" si="7"/>
        <v>37</v>
      </c>
      <c r="L30" s="272">
        <f t="shared" si="7"/>
        <v>548</v>
      </c>
    </row>
    <row r="31" spans="1:14" x14ac:dyDescent="0.3">
      <c r="A31" s="24"/>
      <c r="B31" s="24"/>
      <c r="C31" s="53"/>
      <c r="D31" s="24"/>
      <c r="E31" s="24"/>
      <c r="F31" s="24"/>
      <c r="G31" s="24"/>
      <c r="H31" s="24"/>
      <c r="I31" s="24"/>
      <c r="J31" s="25"/>
      <c r="K31" s="24"/>
      <c r="L31" s="24"/>
    </row>
    <row r="32" spans="1:14" x14ac:dyDescent="0.3">
      <c r="A32" s="54"/>
      <c r="B32" s="54"/>
      <c r="C32" s="55"/>
      <c r="D32" s="54"/>
      <c r="E32" s="54"/>
      <c r="F32" s="54"/>
      <c r="G32" s="24"/>
      <c r="H32" s="24"/>
      <c r="I32" s="24"/>
      <c r="J32" s="25"/>
      <c r="K32" s="24"/>
      <c r="L32" s="24"/>
    </row>
    <row r="33" spans="1:12" ht="15.6" x14ac:dyDescent="0.3">
      <c r="A33" s="56"/>
      <c r="B33" s="56"/>
      <c r="C33" s="25" t="s">
        <v>13</v>
      </c>
      <c r="D33" s="56"/>
      <c r="E33" s="56"/>
      <c r="F33" s="56" t="s">
        <v>13</v>
      </c>
      <c r="G33" s="56"/>
      <c r="H33" s="56"/>
      <c r="I33" s="56"/>
      <c r="J33" s="57"/>
      <c r="K33" s="56"/>
      <c r="L33" s="56"/>
    </row>
    <row r="34" spans="1:12" ht="15.6" x14ac:dyDescent="0.3">
      <c r="A34" s="58"/>
      <c r="B34" s="58"/>
      <c r="C34" s="56"/>
      <c r="D34" s="56"/>
      <c r="E34" s="56"/>
      <c r="F34" s="56" t="s">
        <v>13</v>
      </c>
      <c r="G34" s="56" t="s">
        <v>13</v>
      </c>
      <c r="H34" s="56" t="s">
        <v>13</v>
      </c>
      <c r="I34" s="56"/>
      <c r="J34" s="57"/>
      <c r="K34" s="56"/>
      <c r="L34" s="56"/>
    </row>
    <row r="35" spans="1:12" ht="15.6" x14ac:dyDescent="0.3">
      <c r="A35" s="56"/>
      <c r="B35" s="56"/>
      <c r="C35" s="56"/>
      <c r="D35" s="56" t="s">
        <v>13</v>
      </c>
      <c r="E35" s="56"/>
      <c r="F35" s="56" t="s">
        <v>13</v>
      </c>
      <c r="G35" s="56" t="s">
        <v>13</v>
      </c>
      <c r="H35" s="56"/>
      <c r="I35" s="56"/>
      <c r="J35" s="57"/>
      <c r="K35" s="56"/>
      <c r="L35" s="56"/>
    </row>
    <row r="36" spans="1:12" ht="15.6" x14ac:dyDescent="0.3">
      <c r="A36" s="56"/>
      <c r="B36" s="56"/>
      <c r="C36" s="56"/>
      <c r="D36" s="56"/>
      <c r="E36" s="56"/>
      <c r="F36" s="56" t="s">
        <v>13</v>
      </c>
      <c r="G36" s="56"/>
      <c r="H36" s="56"/>
      <c r="I36" s="56"/>
      <c r="J36" s="57"/>
      <c r="K36" s="56" t="s">
        <v>13</v>
      </c>
      <c r="L36" s="56"/>
    </row>
    <row r="37" spans="1:12" ht="15.6" x14ac:dyDescent="0.3">
      <c r="D37" s="57"/>
    </row>
    <row r="38" spans="1:12" ht="15.6" x14ac:dyDescent="0.3">
      <c r="D38" s="57"/>
    </row>
    <row r="39" spans="1:12" ht="15.6" x14ac:dyDescent="0.3">
      <c r="D39" s="57"/>
    </row>
    <row r="40" spans="1:12" ht="15.6" x14ac:dyDescent="0.3">
      <c r="D40" s="57"/>
    </row>
    <row r="41" spans="1:12" ht="15.6" x14ac:dyDescent="0.3">
      <c r="D41" s="57"/>
    </row>
    <row r="42" spans="1:12" ht="15.6" x14ac:dyDescent="0.3">
      <c r="D42" s="57"/>
    </row>
    <row r="43" spans="1:12" ht="15.6" x14ac:dyDescent="0.3">
      <c r="D43" s="57"/>
    </row>
    <row r="44" spans="1:12" ht="15.6" x14ac:dyDescent="0.3">
      <c r="D44" s="57"/>
    </row>
    <row r="45" spans="1:12" ht="15.6" x14ac:dyDescent="0.3">
      <c r="D45" s="57"/>
    </row>
  </sheetData>
  <mergeCells count="11">
    <mergeCell ref="A20:C20"/>
    <mergeCell ref="D20:F20"/>
    <mergeCell ref="H20:I20"/>
    <mergeCell ref="J20:L20"/>
    <mergeCell ref="A3:L3"/>
    <mergeCell ref="A4:L4"/>
    <mergeCell ref="A5:L5"/>
    <mergeCell ref="A7:D7"/>
    <mergeCell ref="E7:G7"/>
    <mergeCell ref="H7:I7"/>
    <mergeCell ref="J7:L7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6A43-3B10-42CF-BC08-4B068852DA32}">
  <dimension ref="A6:Y39"/>
  <sheetViews>
    <sheetView topLeftCell="A21" workbookViewId="0">
      <selection activeCell="A39" sqref="A39:B39"/>
    </sheetView>
  </sheetViews>
  <sheetFormatPr baseColWidth="10" defaultColWidth="8.88671875" defaultRowHeight="14.4" x14ac:dyDescent="0.3"/>
  <cols>
    <col min="1" max="1" width="7.21875" customWidth="1"/>
    <col min="2" max="2" width="14.21875" customWidth="1"/>
    <col min="3" max="3" width="14.33203125" customWidth="1"/>
    <col min="4" max="4" width="14.21875" customWidth="1"/>
    <col min="5" max="5" width="14.44140625" customWidth="1"/>
    <col min="6" max="6" width="13.44140625" customWidth="1"/>
    <col min="7" max="7" width="16.77734375" customWidth="1"/>
    <col min="8" max="8" width="14.5546875" customWidth="1"/>
    <col min="9" max="9" width="14.6640625" customWidth="1"/>
    <col min="10" max="10" width="15.44140625" customWidth="1"/>
    <col min="11" max="11" width="12.6640625" customWidth="1"/>
    <col min="12" max="12" width="9.77734375" customWidth="1"/>
    <col min="13" max="13" width="12.77734375" customWidth="1"/>
    <col min="14" max="14" width="14.21875" customWidth="1"/>
    <col min="15" max="15" width="13.33203125" customWidth="1"/>
    <col min="16" max="16" width="13.5546875" customWidth="1"/>
    <col min="17" max="17" width="13.6640625" customWidth="1"/>
    <col min="18" max="18" width="14.77734375" customWidth="1"/>
    <col min="19" max="19" width="13.33203125" customWidth="1"/>
    <col min="20" max="20" width="13.77734375" customWidth="1"/>
    <col min="21" max="21" width="14.21875" customWidth="1"/>
    <col min="22" max="22" width="13.77734375" customWidth="1"/>
    <col min="23" max="23" width="14.44140625" customWidth="1"/>
  </cols>
  <sheetData>
    <row r="6" spans="1:23" ht="15.6" customHeight="1" x14ac:dyDescent="0.3">
      <c r="A6" s="59" t="s">
        <v>32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23" ht="18" x14ac:dyDescent="0.35">
      <c r="A7" s="60" t="s">
        <v>33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</row>
    <row r="8" spans="1:23" ht="18" x14ac:dyDescent="0.35">
      <c r="A8" s="60" t="s">
        <v>34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1:23" ht="16.2" thickBot="1" x14ac:dyDescent="0.3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8.600000000000001" thickBot="1" x14ac:dyDescent="0.4">
      <c r="A10" s="62" t="s">
        <v>35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4"/>
    </row>
    <row r="11" spans="1:23" ht="33.6" customHeight="1" thickBot="1" x14ac:dyDescent="0.35">
      <c r="A11" s="65" t="s">
        <v>36</v>
      </c>
      <c r="B11" s="66" t="s">
        <v>37</v>
      </c>
      <c r="C11" s="66" t="s">
        <v>38</v>
      </c>
      <c r="D11" s="67" t="s">
        <v>39</v>
      </c>
      <c r="E11" s="68"/>
      <c r="F11" s="69"/>
      <c r="G11" s="70" t="s">
        <v>40</v>
      </c>
      <c r="H11" s="71"/>
      <c r="I11" s="71"/>
      <c r="J11" s="72"/>
      <c r="K11" s="67" t="s">
        <v>41</v>
      </c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9"/>
    </row>
    <row r="12" spans="1:23" ht="17.399999999999999" customHeight="1" thickBot="1" x14ac:dyDescent="0.35">
      <c r="A12" s="73"/>
      <c r="B12" s="74"/>
      <c r="C12" s="74"/>
      <c r="D12" s="75" t="s">
        <v>42</v>
      </c>
      <c r="E12" s="76" t="s">
        <v>43</v>
      </c>
      <c r="F12" s="77" t="s">
        <v>44</v>
      </c>
      <c r="G12" s="75" t="s">
        <v>45</v>
      </c>
      <c r="H12" s="77" t="s">
        <v>46</v>
      </c>
      <c r="I12" s="78" t="s">
        <v>47</v>
      </c>
      <c r="J12" s="77" t="s">
        <v>48</v>
      </c>
      <c r="K12" s="79" t="s">
        <v>49</v>
      </c>
      <c r="L12" s="80"/>
      <c r="M12" s="79" t="s">
        <v>50</v>
      </c>
      <c r="N12" s="80"/>
      <c r="O12" s="79" t="s">
        <v>51</v>
      </c>
      <c r="P12" s="80"/>
      <c r="Q12" s="79" t="s">
        <v>52</v>
      </c>
      <c r="R12" s="80"/>
      <c r="S12" s="79" t="s">
        <v>53</v>
      </c>
      <c r="T12" s="80"/>
      <c r="U12" s="79" t="s">
        <v>54</v>
      </c>
      <c r="V12" s="80"/>
      <c r="W12" s="81" t="s">
        <v>55</v>
      </c>
    </row>
    <row r="13" spans="1:23" ht="13.2" customHeight="1" thickBot="1" x14ac:dyDescent="0.35">
      <c r="A13" s="82"/>
      <c r="B13" s="83"/>
      <c r="C13" s="83"/>
      <c r="D13" s="84"/>
      <c r="E13" s="85"/>
      <c r="F13" s="86"/>
      <c r="G13" s="84"/>
      <c r="H13" s="86"/>
      <c r="I13" s="87"/>
      <c r="J13" s="86"/>
      <c r="K13" s="88" t="s">
        <v>56</v>
      </c>
      <c r="L13" s="88" t="s">
        <v>57</v>
      </c>
      <c r="M13" s="88" t="s">
        <v>56</v>
      </c>
      <c r="N13" s="88" t="s">
        <v>57</v>
      </c>
      <c r="O13" s="88" t="s">
        <v>56</v>
      </c>
      <c r="P13" s="89" t="s">
        <v>57</v>
      </c>
      <c r="Q13" s="88" t="s">
        <v>56</v>
      </c>
      <c r="R13" s="90" t="s">
        <v>57</v>
      </c>
      <c r="S13" s="88" t="s">
        <v>56</v>
      </c>
      <c r="T13" s="90" t="s">
        <v>57</v>
      </c>
      <c r="U13" s="88" t="s">
        <v>56</v>
      </c>
      <c r="V13" s="90" t="s">
        <v>57</v>
      </c>
      <c r="W13" s="91"/>
    </row>
    <row r="14" spans="1:23" ht="18.600000000000001" thickBot="1" x14ac:dyDescent="0.4">
      <c r="A14" s="92">
        <v>1</v>
      </c>
      <c r="B14" s="93" t="s">
        <v>15</v>
      </c>
      <c r="C14" s="94">
        <v>149637</v>
      </c>
      <c r="D14" s="95">
        <v>43840</v>
      </c>
      <c r="E14" s="96">
        <v>39701</v>
      </c>
      <c r="F14" s="96">
        <f>D14+E14</f>
        <v>83541</v>
      </c>
      <c r="G14" s="96">
        <v>20744</v>
      </c>
      <c r="H14" s="97">
        <v>43374</v>
      </c>
      <c r="I14" s="98">
        <f>H14+G14</f>
        <v>64118</v>
      </c>
      <c r="J14" s="97">
        <f t="shared" ref="J14:J24" si="0">I14/F14</f>
        <v>0.76750338157311981</v>
      </c>
      <c r="K14" s="99">
        <v>25</v>
      </c>
      <c r="L14" s="97">
        <v>75</v>
      </c>
      <c r="M14" s="98">
        <v>500</v>
      </c>
      <c r="N14" s="97">
        <v>200</v>
      </c>
      <c r="O14" s="100">
        <v>7243</v>
      </c>
      <c r="P14" s="101">
        <v>13085</v>
      </c>
      <c r="Q14" s="102">
        <f>'[1]Reg. Central'!K11+'[1]Reg. Central'!K12</f>
        <v>5214</v>
      </c>
      <c r="R14" s="103">
        <f>'[1]Reg. Central'!L11+'[1]Reg. Central'!L12</f>
        <v>10918</v>
      </c>
      <c r="S14" s="104">
        <v>3166</v>
      </c>
      <c r="T14" s="105">
        <v>14070</v>
      </c>
      <c r="U14" s="105">
        <v>2345</v>
      </c>
      <c r="V14" s="106">
        <v>2431</v>
      </c>
      <c r="W14" s="107">
        <f>K14+L14+M14+N14+O14+P14+Q14+R14+S14+T14+U14+V14</f>
        <v>59272</v>
      </c>
    </row>
    <row r="15" spans="1:23" ht="18.600000000000001" thickBot="1" x14ac:dyDescent="0.4">
      <c r="A15" s="108">
        <v>2</v>
      </c>
      <c r="B15" s="109" t="s">
        <v>58</v>
      </c>
      <c r="C15" s="110">
        <v>105588.33</v>
      </c>
      <c r="D15" s="111">
        <v>7173</v>
      </c>
      <c r="E15" s="112">
        <v>28702</v>
      </c>
      <c r="F15" s="112">
        <f t="shared" ref="F15:F24" si="1">D15+E15</f>
        <v>35875</v>
      </c>
      <c r="G15" s="112">
        <v>2510.5500000000002</v>
      </c>
      <c r="H15" s="113">
        <v>28418.52</v>
      </c>
      <c r="I15" s="114">
        <f t="shared" ref="I15:I23" si="2">H15+G15</f>
        <v>30929.07</v>
      </c>
      <c r="J15" s="97">
        <f t="shared" si="0"/>
        <v>0.86213435540069683</v>
      </c>
      <c r="K15" s="115">
        <v>15.52</v>
      </c>
      <c r="L15" s="115">
        <v>126.66</v>
      </c>
      <c r="M15" s="115">
        <v>379</v>
      </c>
      <c r="N15" s="115">
        <v>5600.22</v>
      </c>
      <c r="O15" s="97">
        <v>5.46</v>
      </c>
      <c r="P15" s="99">
        <v>1454.14</v>
      </c>
      <c r="Q15" s="97">
        <v>92.05</v>
      </c>
      <c r="R15" s="99">
        <v>2264.85</v>
      </c>
      <c r="S15" s="116">
        <v>158.55000000000001</v>
      </c>
      <c r="T15" s="113">
        <v>3265.61</v>
      </c>
      <c r="U15" s="117">
        <v>99.4</v>
      </c>
      <c r="V15" s="118">
        <v>6919.6</v>
      </c>
      <c r="W15" s="107">
        <f t="shared" ref="W15:W24" si="3">K15+L15+M15+N15+O15+P15+Q15+R15+S15+T15+U15+V15</f>
        <v>20381.060000000001</v>
      </c>
    </row>
    <row r="16" spans="1:23" ht="18.600000000000001" thickBot="1" x14ac:dyDescent="0.4">
      <c r="A16" s="119">
        <v>3</v>
      </c>
      <c r="B16" s="93" t="s">
        <v>14</v>
      </c>
      <c r="C16" s="94">
        <v>44265.35</v>
      </c>
      <c r="D16" s="120">
        <v>1927</v>
      </c>
      <c r="E16" s="121">
        <v>6721</v>
      </c>
      <c r="F16" s="96">
        <f t="shared" si="1"/>
        <v>8648</v>
      </c>
      <c r="G16" s="96">
        <v>578.1</v>
      </c>
      <c r="H16" s="97">
        <v>6666.9</v>
      </c>
      <c r="I16" s="98">
        <f t="shared" si="2"/>
        <v>7245</v>
      </c>
      <c r="J16" s="97">
        <f t="shared" si="0"/>
        <v>0.83776595744680848</v>
      </c>
      <c r="K16" s="115">
        <v>7.2</v>
      </c>
      <c r="L16" s="115">
        <v>30</v>
      </c>
      <c r="M16" s="115">
        <v>136.81</v>
      </c>
      <c r="N16" s="115">
        <v>350.28</v>
      </c>
      <c r="O16" s="97">
        <v>190</v>
      </c>
      <c r="P16" s="99">
        <v>421.08</v>
      </c>
      <c r="Q16" s="97">
        <v>229.22</v>
      </c>
      <c r="R16" s="99">
        <v>1298.9000000000001</v>
      </c>
      <c r="S16" s="99">
        <v>83</v>
      </c>
      <c r="T16" s="97">
        <v>2149.2800000000002</v>
      </c>
      <c r="U16" s="117">
        <v>109.5</v>
      </c>
      <c r="V16" s="118">
        <v>1600.28</v>
      </c>
      <c r="W16" s="107">
        <f t="shared" si="3"/>
        <v>6605.55</v>
      </c>
    </row>
    <row r="17" spans="1:25" ht="30.6" customHeight="1" thickBot="1" x14ac:dyDescent="0.35">
      <c r="A17" s="122"/>
      <c r="B17" s="123" t="s">
        <v>59</v>
      </c>
      <c r="C17" s="94">
        <v>6714</v>
      </c>
      <c r="D17" s="124">
        <v>6155</v>
      </c>
      <c r="E17" s="125">
        <v>0</v>
      </c>
      <c r="F17" s="126">
        <f t="shared" si="1"/>
        <v>6155</v>
      </c>
      <c r="G17" s="125">
        <v>3787.69</v>
      </c>
      <c r="H17" s="127">
        <v>0</v>
      </c>
      <c r="I17" s="128">
        <f t="shared" si="2"/>
        <v>3787.69</v>
      </c>
      <c r="J17" s="129">
        <f t="shared" si="0"/>
        <v>0.61538424045491469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30">
        <v>0</v>
      </c>
      <c r="Q17" s="130">
        <v>0</v>
      </c>
      <c r="R17" s="130">
        <v>0</v>
      </c>
      <c r="S17" s="130"/>
      <c r="T17" s="105">
        <v>4493</v>
      </c>
      <c r="U17" s="131">
        <v>0</v>
      </c>
      <c r="V17" s="132">
        <v>0</v>
      </c>
      <c r="W17" s="133">
        <f t="shared" si="3"/>
        <v>4493</v>
      </c>
    </row>
    <row r="18" spans="1:25" ht="18.600000000000001" thickBot="1" x14ac:dyDescent="0.4">
      <c r="A18" s="108">
        <v>4</v>
      </c>
      <c r="B18" s="93" t="s">
        <v>12</v>
      </c>
      <c r="C18" s="94">
        <v>106540.9</v>
      </c>
      <c r="D18" s="134">
        <v>7644</v>
      </c>
      <c r="E18" s="135">
        <v>27877</v>
      </c>
      <c r="F18" s="96">
        <f t="shared" si="1"/>
        <v>35521</v>
      </c>
      <c r="G18" s="136">
        <v>2675.4</v>
      </c>
      <c r="H18" s="137">
        <v>20752.46</v>
      </c>
      <c r="I18" s="99">
        <f t="shared" si="2"/>
        <v>23427.86</v>
      </c>
      <c r="J18" s="97">
        <f t="shared" si="0"/>
        <v>0.65954956223079308</v>
      </c>
      <c r="K18" s="115">
        <v>22</v>
      </c>
      <c r="L18" s="115">
        <v>51</v>
      </c>
      <c r="M18" s="115">
        <v>156</v>
      </c>
      <c r="N18" s="115">
        <v>1500</v>
      </c>
      <c r="O18" s="97">
        <v>170.1</v>
      </c>
      <c r="P18" s="99">
        <v>4570.8</v>
      </c>
      <c r="Q18" s="97">
        <v>390</v>
      </c>
      <c r="R18" s="99">
        <v>6911.67</v>
      </c>
      <c r="S18" s="116"/>
      <c r="T18" s="113">
        <v>6201.58</v>
      </c>
      <c r="U18" s="117">
        <v>172.3</v>
      </c>
      <c r="V18" s="118">
        <v>3019.35</v>
      </c>
      <c r="W18" s="107">
        <f t="shared" si="3"/>
        <v>23164.799999999999</v>
      </c>
    </row>
    <row r="19" spans="1:25" ht="18.600000000000001" thickBot="1" x14ac:dyDescent="0.4">
      <c r="A19" s="138">
        <v>5</v>
      </c>
      <c r="B19" s="109" t="s">
        <v>10</v>
      </c>
      <c r="C19" s="139">
        <v>193414.16</v>
      </c>
      <c r="D19" s="140">
        <v>44978</v>
      </c>
      <c r="E19" s="141">
        <v>34143</v>
      </c>
      <c r="F19" s="112">
        <f t="shared" si="1"/>
        <v>79121</v>
      </c>
      <c r="G19" s="141">
        <v>17991.2</v>
      </c>
      <c r="H19" s="142">
        <v>40608.800000000003</v>
      </c>
      <c r="I19" s="114">
        <f t="shared" si="2"/>
        <v>58600</v>
      </c>
      <c r="J19" s="97">
        <f t="shared" si="0"/>
        <v>0.74063775735898185</v>
      </c>
      <c r="K19" s="115">
        <v>0</v>
      </c>
      <c r="L19" s="115">
        <v>0</v>
      </c>
      <c r="M19" s="115">
        <v>142.22999999999999</v>
      </c>
      <c r="N19" s="115">
        <v>874.85</v>
      </c>
      <c r="O19" s="97">
        <v>440.9</v>
      </c>
      <c r="P19" s="99">
        <v>2759.79</v>
      </c>
      <c r="Q19" s="97">
        <v>620.71</v>
      </c>
      <c r="R19" s="99">
        <v>3517.35</v>
      </c>
      <c r="S19" s="99">
        <v>730</v>
      </c>
      <c r="T19" s="97">
        <v>4141.4799999999996</v>
      </c>
      <c r="U19" s="117">
        <v>381</v>
      </c>
      <c r="V19" s="118">
        <v>2109.3000000000002</v>
      </c>
      <c r="W19" s="107">
        <f t="shared" si="3"/>
        <v>15717.61</v>
      </c>
    </row>
    <row r="20" spans="1:25" ht="18.600000000000001" thickBot="1" x14ac:dyDescent="0.4">
      <c r="A20" s="108">
        <v>6</v>
      </c>
      <c r="B20" s="93" t="s">
        <v>18</v>
      </c>
      <c r="C20" s="139">
        <v>560941</v>
      </c>
      <c r="D20" s="143">
        <v>14673</v>
      </c>
      <c r="E20" s="144">
        <v>181560</v>
      </c>
      <c r="F20" s="96">
        <f t="shared" si="1"/>
        <v>196233</v>
      </c>
      <c r="G20" s="96">
        <v>14034</v>
      </c>
      <c r="H20" s="97">
        <v>118163.74</v>
      </c>
      <c r="I20" s="98">
        <f t="shared" si="2"/>
        <v>132197.74</v>
      </c>
      <c r="J20" s="97">
        <f t="shared" si="0"/>
        <v>0.67367741409446924</v>
      </c>
      <c r="K20" s="145">
        <v>0</v>
      </c>
      <c r="L20" s="146">
        <v>0</v>
      </c>
      <c r="M20" s="147">
        <v>100</v>
      </c>
      <c r="N20" s="148">
        <v>136.44</v>
      </c>
      <c r="O20" s="149">
        <v>4000</v>
      </c>
      <c r="P20" s="118">
        <v>12000</v>
      </c>
      <c r="Q20" s="97">
        <v>8600</v>
      </c>
      <c r="R20" s="98">
        <v>23557</v>
      </c>
      <c r="S20" s="116"/>
      <c r="T20" s="113">
        <v>30215.93</v>
      </c>
      <c r="U20" s="113"/>
      <c r="V20" s="150">
        <v>43503</v>
      </c>
      <c r="W20" s="107">
        <f t="shared" si="3"/>
        <v>122112.37</v>
      </c>
      <c r="Y20" s="151"/>
    </row>
    <row r="21" spans="1:25" ht="18.600000000000001" thickBot="1" x14ac:dyDescent="0.4">
      <c r="A21" s="119">
        <v>7</v>
      </c>
      <c r="B21" s="152" t="s">
        <v>16</v>
      </c>
      <c r="C21" s="110">
        <v>170022</v>
      </c>
      <c r="D21" s="153">
        <v>37042</v>
      </c>
      <c r="E21" s="154">
        <v>20003</v>
      </c>
      <c r="F21" s="155">
        <f t="shared" si="1"/>
        <v>57045</v>
      </c>
      <c r="G21" s="155">
        <v>3650</v>
      </c>
      <c r="H21" s="156">
        <v>12873.4</v>
      </c>
      <c r="I21" s="145">
        <f>H21+G21</f>
        <v>16523.400000000001</v>
      </c>
      <c r="J21" s="97">
        <f t="shared" si="0"/>
        <v>0.28965553510386538</v>
      </c>
      <c r="K21" s="99">
        <v>175</v>
      </c>
      <c r="L21" s="97">
        <v>350</v>
      </c>
      <c r="M21" s="98">
        <v>954</v>
      </c>
      <c r="N21" s="97">
        <v>1900</v>
      </c>
      <c r="O21" s="97">
        <v>1150</v>
      </c>
      <c r="P21" s="157">
        <v>2464</v>
      </c>
      <c r="Q21" s="113">
        <v>628</v>
      </c>
      <c r="R21" s="150">
        <v>2986</v>
      </c>
      <c r="S21" s="99">
        <v>1000</v>
      </c>
      <c r="T21" s="97">
        <v>2614</v>
      </c>
      <c r="U21" s="97">
        <v>614</v>
      </c>
      <c r="V21" s="98">
        <v>3000</v>
      </c>
      <c r="W21" s="107">
        <f t="shared" si="3"/>
        <v>17835</v>
      </c>
    </row>
    <row r="22" spans="1:25" ht="31.8" thickBot="1" x14ac:dyDescent="0.35">
      <c r="A22" s="122"/>
      <c r="B22" s="123" t="s">
        <v>60</v>
      </c>
      <c r="C22" s="94">
        <v>32450</v>
      </c>
      <c r="D22" s="126">
        <v>32450</v>
      </c>
      <c r="E22" s="151"/>
      <c r="F22" s="158">
        <f t="shared" si="1"/>
        <v>32450</v>
      </c>
      <c r="G22" s="126">
        <v>30000</v>
      </c>
      <c r="H22" s="129"/>
      <c r="I22" s="159">
        <f t="shared" si="2"/>
        <v>30000</v>
      </c>
      <c r="J22" s="129">
        <f t="shared" si="0"/>
        <v>0.92449922958397535</v>
      </c>
      <c r="K22" s="130">
        <v>0</v>
      </c>
      <c r="L22" s="105"/>
      <c r="M22" s="106">
        <v>0</v>
      </c>
      <c r="N22" s="105"/>
      <c r="O22" s="160">
        <v>0</v>
      </c>
      <c r="P22" s="105"/>
      <c r="Q22" s="105">
        <v>0</v>
      </c>
      <c r="R22" s="130"/>
      <c r="S22" s="161">
        <v>26000</v>
      </c>
      <c r="T22" s="162"/>
      <c r="U22" s="161">
        <v>6480</v>
      </c>
      <c r="V22" s="163">
        <v>0</v>
      </c>
      <c r="W22" s="133">
        <f t="shared" si="3"/>
        <v>32480</v>
      </c>
    </row>
    <row r="23" spans="1:25" ht="18.600000000000001" thickBot="1" x14ac:dyDescent="0.4">
      <c r="A23" s="164">
        <v>8</v>
      </c>
      <c r="B23" s="152" t="s">
        <v>17</v>
      </c>
      <c r="C23" s="165">
        <v>248486</v>
      </c>
      <c r="D23" s="166">
        <v>44635.199999999997</v>
      </c>
      <c r="E23" s="96">
        <v>89126.8</v>
      </c>
      <c r="F23" s="96">
        <f t="shared" si="1"/>
        <v>133762</v>
      </c>
      <c r="G23" s="96">
        <v>21267.8</v>
      </c>
      <c r="H23" s="97">
        <v>65544.320000000007</v>
      </c>
      <c r="I23" s="98">
        <f t="shared" si="2"/>
        <v>86812.12000000001</v>
      </c>
      <c r="J23" s="97">
        <f t="shared" si="0"/>
        <v>0.64900435101149812</v>
      </c>
      <c r="K23" s="99">
        <v>0</v>
      </c>
      <c r="L23" s="97">
        <v>0</v>
      </c>
      <c r="M23" s="98">
        <v>711.97</v>
      </c>
      <c r="N23" s="97">
        <v>1022.13</v>
      </c>
      <c r="O23" s="167">
        <v>3000.1</v>
      </c>
      <c r="P23" s="150">
        <v>8179</v>
      </c>
      <c r="Q23" s="113">
        <v>6492.77</v>
      </c>
      <c r="R23" s="150">
        <v>13991.57</v>
      </c>
      <c r="S23" s="99">
        <v>1492</v>
      </c>
      <c r="T23" s="97">
        <v>18492.34</v>
      </c>
      <c r="U23" s="97"/>
      <c r="V23" s="98">
        <v>22468.09</v>
      </c>
      <c r="W23" s="107">
        <f t="shared" si="3"/>
        <v>75849.97</v>
      </c>
    </row>
    <row r="24" spans="1:25" ht="18.600000000000001" thickBot="1" x14ac:dyDescent="0.4">
      <c r="A24" s="168" t="s">
        <v>61</v>
      </c>
      <c r="B24" s="169"/>
      <c r="C24" s="170">
        <f t="shared" ref="C24:I24" si="4">SUM(C14:C23)</f>
        <v>1618058.74</v>
      </c>
      <c r="D24" s="171">
        <f t="shared" si="4"/>
        <v>240517.2</v>
      </c>
      <c r="E24" s="172">
        <f t="shared" si="4"/>
        <v>427833.8</v>
      </c>
      <c r="F24" s="173">
        <f t="shared" si="1"/>
        <v>668351</v>
      </c>
      <c r="G24" s="174">
        <f t="shared" si="4"/>
        <v>117238.74</v>
      </c>
      <c r="H24" s="175">
        <f t="shared" si="4"/>
        <v>336402.14</v>
      </c>
      <c r="I24" s="176">
        <f t="shared" si="4"/>
        <v>453640.88</v>
      </c>
      <c r="J24" s="175">
        <f t="shared" si="0"/>
        <v>0.67874646705099562</v>
      </c>
      <c r="K24" s="175">
        <f t="shared" ref="K24:V24" si="5">SUM(K14:K23)</f>
        <v>244.72</v>
      </c>
      <c r="L24" s="175">
        <f t="shared" si="5"/>
        <v>632.66</v>
      </c>
      <c r="M24" s="176">
        <f t="shared" si="5"/>
        <v>3080.01</v>
      </c>
      <c r="N24" s="175">
        <f t="shared" si="5"/>
        <v>11583.92</v>
      </c>
      <c r="O24" s="175">
        <f t="shared" si="5"/>
        <v>16199.56</v>
      </c>
      <c r="P24" s="176">
        <f t="shared" si="5"/>
        <v>44933.81</v>
      </c>
      <c r="Q24" s="175">
        <f t="shared" si="5"/>
        <v>22266.75</v>
      </c>
      <c r="R24" s="177">
        <f t="shared" si="5"/>
        <v>65445.34</v>
      </c>
      <c r="S24" s="175">
        <f t="shared" si="5"/>
        <v>32629.55</v>
      </c>
      <c r="T24" s="175">
        <f t="shared" si="5"/>
        <v>85643.22</v>
      </c>
      <c r="U24" s="175">
        <f t="shared" si="5"/>
        <v>10201.200000000001</v>
      </c>
      <c r="V24" s="178">
        <f t="shared" si="5"/>
        <v>85050.62</v>
      </c>
      <c r="W24" s="175">
        <f t="shared" si="3"/>
        <v>377911.36</v>
      </c>
    </row>
    <row r="25" spans="1:25" ht="18" x14ac:dyDescent="0.35">
      <c r="C25" s="3"/>
      <c r="D25" s="3"/>
      <c r="E25" s="3"/>
      <c r="F25" s="3"/>
      <c r="G25" s="3"/>
      <c r="H25" s="3"/>
      <c r="I25" s="3"/>
      <c r="J25" s="3"/>
      <c r="K25" s="179"/>
      <c r="L25" s="179"/>
      <c r="M25" s="179"/>
      <c r="N25" s="179"/>
      <c r="O25" s="180"/>
      <c r="P25" s="180"/>
      <c r="Q25" s="3"/>
      <c r="R25" s="3"/>
      <c r="S25" s="3"/>
      <c r="T25" s="3"/>
      <c r="U25" s="3"/>
      <c r="V25" s="3"/>
      <c r="W25" s="3"/>
    </row>
    <row r="28" spans="1:25" ht="8.4" customHeight="1" thickBot="1" x14ac:dyDescent="0.35"/>
    <row r="29" spans="1:25" ht="31.8" customHeight="1" x14ac:dyDescent="0.3">
      <c r="A29" s="185" t="s">
        <v>62</v>
      </c>
      <c r="B29" s="186"/>
      <c r="C29" s="186"/>
      <c r="D29" s="186"/>
      <c r="E29" s="186"/>
      <c r="F29" s="186"/>
      <c r="G29" s="186"/>
      <c r="H29" s="187"/>
      <c r="M29" s="181"/>
      <c r="N29" s="181"/>
      <c r="O29" s="181"/>
      <c r="P29" s="181"/>
      <c r="U29">
        <v>2</v>
      </c>
    </row>
    <row r="30" spans="1:25" ht="22.8" customHeight="1" x14ac:dyDescent="0.3">
      <c r="A30" s="188"/>
      <c r="B30" s="189" t="s">
        <v>3</v>
      </c>
      <c r="C30" s="12" t="s">
        <v>63</v>
      </c>
      <c r="D30" s="12" t="s">
        <v>64</v>
      </c>
      <c r="E30" s="12" t="s">
        <v>65</v>
      </c>
      <c r="F30" s="48" t="s">
        <v>6</v>
      </c>
      <c r="G30" s="49" t="s">
        <v>7</v>
      </c>
      <c r="H30" s="12" t="s">
        <v>8</v>
      </c>
      <c r="M30" s="182"/>
      <c r="N30" s="182"/>
      <c r="O30" s="182"/>
      <c r="P30" s="183"/>
    </row>
    <row r="31" spans="1:25" x14ac:dyDescent="0.3">
      <c r="A31" s="190">
        <v>1</v>
      </c>
      <c r="B31" s="40" t="s">
        <v>66</v>
      </c>
      <c r="C31" s="191"/>
      <c r="D31" s="191"/>
      <c r="E31" s="191"/>
      <c r="F31" s="191"/>
      <c r="G31" s="191"/>
      <c r="H31" s="192">
        <f>F31+G31</f>
        <v>0</v>
      </c>
    </row>
    <row r="32" spans="1:25" x14ac:dyDescent="0.3">
      <c r="A32" s="190">
        <v>2</v>
      </c>
      <c r="B32" s="40" t="s">
        <v>11</v>
      </c>
      <c r="C32" s="191"/>
      <c r="D32" s="191"/>
      <c r="E32" s="191"/>
      <c r="F32" s="191"/>
      <c r="G32" s="191"/>
      <c r="H32" s="192">
        <f t="shared" ref="H32:H39" si="6">F32+G32</f>
        <v>0</v>
      </c>
    </row>
    <row r="33" spans="1:8" x14ac:dyDescent="0.3">
      <c r="A33" s="190">
        <v>3</v>
      </c>
      <c r="B33" s="40" t="s">
        <v>14</v>
      </c>
      <c r="C33" s="191"/>
      <c r="D33" s="191"/>
      <c r="E33" s="191"/>
      <c r="F33" s="191"/>
      <c r="G33" s="191"/>
      <c r="H33" s="192">
        <f t="shared" si="6"/>
        <v>0</v>
      </c>
    </row>
    <row r="34" spans="1:8" x14ac:dyDescent="0.3">
      <c r="A34" s="190">
        <v>4</v>
      </c>
      <c r="B34" s="40" t="s">
        <v>12</v>
      </c>
      <c r="C34" s="192"/>
      <c r="D34" s="191"/>
      <c r="E34" s="191">
        <v>2</v>
      </c>
      <c r="F34" s="192">
        <v>74</v>
      </c>
      <c r="G34" s="191">
        <v>6</v>
      </c>
      <c r="H34" s="192">
        <f t="shared" si="6"/>
        <v>80</v>
      </c>
    </row>
    <row r="35" spans="1:8" x14ac:dyDescent="0.3">
      <c r="A35" s="193">
        <v>5</v>
      </c>
      <c r="B35" s="40" t="s">
        <v>10</v>
      </c>
      <c r="C35" s="194"/>
      <c r="D35" s="191"/>
      <c r="E35" s="191"/>
      <c r="F35" s="192"/>
      <c r="G35" s="191"/>
      <c r="H35" s="192">
        <f t="shared" si="6"/>
        <v>0</v>
      </c>
    </row>
    <row r="36" spans="1:8" x14ac:dyDescent="0.3">
      <c r="A36" s="195">
        <v>6</v>
      </c>
      <c r="B36" s="39" t="s">
        <v>18</v>
      </c>
      <c r="C36" s="191">
        <v>0</v>
      </c>
      <c r="D36" s="191">
        <v>0</v>
      </c>
      <c r="E36" s="191">
        <v>0</v>
      </c>
      <c r="F36" s="191">
        <v>0</v>
      </c>
      <c r="G36" s="191">
        <v>0</v>
      </c>
      <c r="H36" s="192">
        <f t="shared" si="6"/>
        <v>0</v>
      </c>
    </row>
    <row r="37" spans="1:8" x14ac:dyDescent="0.3">
      <c r="A37" s="195">
        <v>7</v>
      </c>
      <c r="B37" s="39" t="s">
        <v>16</v>
      </c>
      <c r="C37" s="191"/>
      <c r="D37" s="191"/>
      <c r="E37" s="191"/>
      <c r="F37" s="191"/>
      <c r="G37" s="191"/>
      <c r="H37" s="192">
        <f t="shared" si="6"/>
        <v>0</v>
      </c>
    </row>
    <row r="38" spans="1:8" x14ac:dyDescent="0.3">
      <c r="A38" s="190">
        <v>8</v>
      </c>
      <c r="B38" s="39" t="s">
        <v>17</v>
      </c>
      <c r="C38" s="191">
        <v>41</v>
      </c>
      <c r="D38" s="191">
        <v>0</v>
      </c>
      <c r="E38" s="191">
        <v>0</v>
      </c>
      <c r="F38" s="191">
        <v>39</v>
      </c>
      <c r="G38" s="191">
        <v>2</v>
      </c>
      <c r="H38" s="192">
        <f t="shared" si="6"/>
        <v>41</v>
      </c>
    </row>
    <row r="39" spans="1:8" ht="17.399999999999999" x14ac:dyDescent="0.3">
      <c r="A39" s="200" t="s">
        <v>8</v>
      </c>
      <c r="B39" s="200"/>
      <c r="C39" s="196">
        <f>SUM(C31:C38)</f>
        <v>41</v>
      </c>
      <c r="D39" s="197">
        <f>SUM(D31:D38)</f>
        <v>0</v>
      </c>
      <c r="E39" s="198">
        <f>SUM(E31:E38)</f>
        <v>2</v>
      </c>
      <c r="F39" s="196">
        <f>SUM(F31:F38)</f>
        <v>113</v>
      </c>
      <c r="G39" s="197">
        <f>SUM(G31:G38)</f>
        <v>8</v>
      </c>
      <c r="H39" s="199">
        <f t="shared" si="6"/>
        <v>121</v>
      </c>
    </row>
  </sheetData>
  <mergeCells count="29">
    <mergeCell ref="A39:B39"/>
    <mergeCell ref="U12:V12"/>
    <mergeCell ref="W12:W13"/>
    <mergeCell ref="A16:A17"/>
    <mergeCell ref="A21:A22"/>
    <mergeCell ref="A24:B24"/>
    <mergeCell ref="A29:H29"/>
    <mergeCell ref="J12:J13"/>
    <mergeCell ref="K12:L12"/>
    <mergeCell ref="M12:N12"/>
    <mergeCell ref="O12:P12"/>
    <mergeCell ref="Q12:R12"/>
    <mergeCell ref="S12:T12"/>
    <mergeCell ref="D12:D13"/>
    <mergeCell ref="E12:E13"/>
    <mergeCell ref="F12:F13"/>
    <mergeCell ref="G12:G13"/>
    <mergeCell ref="H12:H13"/>
    <mergeCell ref="I12:I13"/>
    <mergeCell ref="A6:W6"/>
    <mergeCell ref="A7:W7"/>
    <mergeCell ref="A8:W8"/>
    <mergeCell ref="A10:W10"/>
    <mergeCell ref="A11:A13"/>
    <mergeCell ref="B11:B13"/>
    <mergeCell ref="C11:C13"/>
    <mergeCell ref="D11:F11"/>
    <mergeCell ref="G11:I11"/>
    <mergeCell ref="K11:W11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4C7D2-5990-407C-ABD4-8A863C98FE4D}">
  <dimension ref="A5:N30"/>
  <sheetViews>
    <sheetView workbookViewId="0">
      <selection activeCell="E1" sqref="E1"/>
    </sheetView>
  </sheetViews>
  <sheetFormatPr baseColWidth="10" defaultRowHeight="14.4" x14ac:dyDescent="0.3"/>
  <cols>
    <col min="1" max="1" width="3.6640625" customWidth="1"/>
    <col min="2" max="2" width="17.33203125" customWidth="1"/>
    <col min="3" max="3" width="11.109375" customWidth="1"/>
    <col min="4" max="4" width="15" customWidth="1"/>
    <col min="5" max="5" width="12.44140625" customWidth="1"/>
    <col min="6" max="6" width="14.109375" customWidth="1"/>
    <col min="7" max="7" width="10.6640625" customWidth="1"/>
    <col min="9" max="9" width="13.21875" customWidth="1"/>
  </cols>
  <sheetData>
    <row r="5" spans="1:12" x14ac:dyDescent="0.3">
      <c r="A5" s="201" t="s">
        <v>67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</row>
    <row r="6" spans="1:12" ht="31.2" x14ac:dyDescent="0.3">
      <c r="A6" s="202" t="s">
        <v>80</v>
      </c>
      <c r="B6" s="203" t="s">
        <v>3</v>
      </c>
      <c r="C6" s="204" t="s">
        <v>68</v>
      </c>
      <c r="D6" s="204" t="s">
        <v>69</v>
      </c>
      <c r="E6" s="204" t="s">
        <v>70</v>
      </c>
      <c r="F6" s="204" t="s">
        <v>71</v>
      </c>
      <c r="G6" s="204" t="s">
        <v>72</v>
      </c>
      <c r="H6" s="204" t="s">
        <v>73</v>
      </c>
      <c r="I6" s="204" t="s">
        <v>74</v>
      </c>
      <c r="J6" s="205" t="s">
        <v>6</v>
      </c>
      <c r="K6" s="206" t="s">
        <v>7</v>
      </c>
      <c r="L6" s="207" t="s">
        <v>75</v>
      </c>
    </row>
    <row r="7" spans="1:12" ht="15.6" x14ac:dyDescent="0.3">
      <c r="A7" s="208">
        <v>1</v>
      </c>
      <c r="B7" s="209" t="s">
        <v>15</v>
      </c>
      <c r="C7" s="210">
        <v>124</v>
      </c>
      <c r="D7" s="210">
        <v>49</v>
      </c>
      <c r="E7" s="210">
        <v>3</v>
      </c>
      <c r="F7" s="210">
        <v>0</v>
      </c>
      <c r="G7" s="211">
        <v>0</v>
      </c>
      <c r="H7" s="211">
        <v>0</v>
      </c>
      <c r="I7" s="210">
        <v>0</v>
      </c>
      <c r="J7" s="212">
        <v>151</v>
      </c>
      <c r="K7" s="212">
        <v>32</v>
      </c>
      <c r="L7" s="212">
        <f>+J7+K7</f>
        <v>183</v>
      </c>
    </row>
    <row r="8" spans="1:12" ht="15.6" x14ac:dyDescent="0.3">
      <c r="A8" s="208">
        <v>2</v>
      </c>
      <c r="B8" s="213" t="s">
        <v>11</v>
      </c>
      <c r="C8" s="210">
        <v>219</v>
      </c>
      <c r="D8" s="210">
        <v>56</v>
      </c>
      <c r="E8" s="210">
        <v>11</v>
      </c>
      <c r="F8" s="210">
        <v>9</v>
      </c>
      <c r="G8" s="211">
        <v>0</v>
      </c>
      <c r="H8" s="211">
        <v>0</v>
      </c>
      <c r="I8" s="210">
        <v>6</v>
      </c>
      <c r="J8" s="212">
        <v>355</v>
      </c>
      <c r="K8" s="212">
        <v>35</v>
      </c>
      <c r="L8" s="212">
        <f t="shared" ref="L8:L14" si="0">+J8+K8</f>
        <v>390</v>
      </c>
    </row>
    <row r="9" spans="1:12" ht="15.6" x14ac:dyDescent="0.3">
      <c r="A9" s="208">
        <v>3</v>
      </c>
      <c r="B9" s="209" t="s">
        <v>14</v>
      </c>
      <c r="C9" s="210">
        <v>135</v>
      </c>
      <c r="D9" s="210">
        <v>18</v>
      </c>
      <c r="E9" s="210">
        <v>1</v>
      </c>
      <c r="F9" s="210">
        <v>0</v>
      </c>
      <c r="G9" s="211">
        <v>0</v>
      </c>
      <c r="H9" s="211">
        <v>0</v>
      </c>
      <c r="I9" s="210">
        <v>0</v>
      </c>
      <c r="J9" s="212">
        <v>108</v>
      </c>
      <c r="K9" s="212">
        <v>8</v>
      </c>
      <c r="L9" s="212">
        <f t="shared" si="0"/>
        <v>116</v>
      </c>
    </row>
    <row r="10" spans="1:12" ht="15.6" x14ac:dyDescent="0.3">
      <c r="A10" s="208">
        <v>4</v>
      </c>
      <c r="B10" s="209" t="s">
        <v>12</v>
      </c>
      <c r="C10" s="210">
        <v>263</v>
      </c>
      <c r="D10" s="210">
        <v>10</v>
      </c>
      <c r="E10" s="210">
        <v>7</v>
      </c>
      <c r="F10" s="210">
        <v>0</v>
      </c>
      <c r="G10" s="211">
        <v>0</v>
      </c>
      <c r="H10" s="211">
        <v>0</v>
      </c>
      <c r="I10" s="210">
        <v>6</v>
      </c>
      <c r="J10" s="212">
        <v>292</v>
      </c>
      <c r="K10" s="212">
        <v>39</v>
      </c>
      <c r="L10" s="212">
        <f t="shared" si="0"/>
        <v>331</v>
      </c>
    </row>
    <row r="11" spans="1:12" ht="15.6" x14ac:dyDescent="0.3">
      <c r="A11" s="208">
        <v>5</v>
      </c>
      <c r="B11" s="209" t="s">
        <v>10</v>
      </c>
      <c r="C11" s="210">
        <v>130</v>
      </c>
      <c r="D11" s="210">
        <v>12</v>
      </c>
      <c r="E11" s="210">
        <v>8</v>
      </c>
      <c r="F11" s="210">
        <v>3</v>
      </c>
      <c r="G11" s="211">
        <v>0</v>
      </c>
      <c r="H11" s="211">
        <v>0</v>
      </c>
      <c r="I11" s="210">
        <v>1</v>
      </c>
      <c r="J11" s="212">
        <v>147</v>
      </c>
      <c r="K11" s="212">
        <v>15</v>
      </c>
      <c r="L11" s="212">
        <f t="shared" si="0"/>
        <v>162</v>
      </c>
    </row>
    <row r="12" spans="1:12" ht="15.6" x14ac:dyDescent="0.3">
      <c r="A12" s="208">
        <v>6</v>
      </c>
      <c r="B12" s="209" t="s">
        <v>18</v>
      </c>
      <c r="C12" s="210">
        <v>195</v>
      </c>
      <c r="D12" s="210">
        <v>115</v>
      </c>
      <c r="E12" s="210">
        <v>37</v>
      </c>
      <c r="F12" s="210">
        <v>7</v>
      </c>
      <c r="G12" s="211">
        <v>0</v>
      </c>
      <c r="H12" s="211">
        <v>0</v>
      </c>
      <c r="I12" s="210">
        <v>1</v>
      </c>
      <c r="J12" s="212">
        <v>327</v>
      </c>
      <c r="K12" s="212">
        <v>69</v>
      </c>
      <c r="L12" s="212">
        <f t="shared" si="0"/>
        <v>396</v>
      </c>
    </row>
    <row r="13" spans="1:12" ht="15.6" x14ac:dyDescent="0.3">
      <c r="A13" s="208">
        <v>7</v>
      </c>
      <c r="B13" s="209" t="s">
        <v>16</v>
      </c>
      <c r="C13" s="210">
        <v>100</v>
      </c>
      <c r="D13" s="210">
        <v>13</v>
      </c>
      <c r="E13" s="210">
        <v>4</v>
      </c>
      <c r="F13" s="210">
        <v>0</v>
      </c>
      <c r="G13" s="211">
        <v>0</v>
      </c>
      <c r="H13" s="211">
        <v>0</v>
      </c>
      <c r="I13" s="210">
        <v>2</v>
      </c>
      <c r="J13" s="212">
        <v>112</v>
      </c>
      <c r="K13" s="212">
        <v>15</v>
      </c>
      <c r="L13" s="212">
        <f t="shared" si="0"/>
        <v>127</v>
      </c>
    </row>
    <row r="14" spans="1:12" ht="15.6" x14ac:dyDescent="0.3">
      <c r="A14" s="208">
        <v>8</v>
      </c>
      <c r="B14" s="209" t="s">
        <v>17</v>
      </c>
      <c r="C14" s="210">
        <v>233</v>
      </c>
      <c r="D14" s="210">
        <v>37</v>
      </c>
      <c r="E14" s="210">
        <v>8</v>
      </c>
      <c r="F14" s="210">
        <v>1</v>
      </c>
      <c r="G14" s="211">
        <v>0</v>
      </c>
      <c r="H14" s="211">
        <v>0</v>
      </c>
      <c r="I14" s="210">
        <v>4</v>
      </c>
      <c r="J14" s="212">
        <v>270</v>
      </c>
      <c r="K14" s="212">
        <v>70</v>
      </c>
      <c r="L14" s="212">
        <f t="shared" si="0"/>
        <v>340</v>
      </c>
    </row>
    <row r="15" spans="1:12" ht="15.6" x14ac:dyDescent="0.3">
      <c r="A15" s="208"/>
      <c r="B15" s="214" t="s">
        <v>8</v>
      </c>
      <c r="C15" s="215">
        <f>SUM(C7:C14)</f>
        <v>1399</v>
      </c>
      <c r="D15" s="215">
        <f t="shared" ref="D15:L15" si="1">SUM(D7:D14)</f>
        <v>310</v>
      </c>
      <c r="E15" s="215">
        <f t="shared" si="1"/>
        <v>79</v>
      </c>
      <c r="F15" s="215">
        <f t="shared" si="1"/>
        <v>20</v>
      </c>
      <c r="G15" s="215">
        <f t="shared" si="1"/>
        <v>0</v>
      </c>
      <c r="H15" s="215">
        <f t="shared" si="1"/>
        <v>0</v>
      </c>
      <c r="I15" s="215">
        <f t="shared" si="1"/>
        <v>20</v>
      </c>
      <c r="J15" s="215">
        <f t="shared" si="1"/>
        <v>1762</v>
      </c>
      <c r="K15" s="215">
        <f t="shared" si="1"/>
        <v>283</v>
      </c>
      <c r="L15" s="215">
        <f t="shared" si="1"/>
        <v>2045</v>
      </c>
    </row>
    <row r="18" spans="1:14" x14ac:dyDescent="0.3">
      <c r="J18" s="216"/>
      <c r="K18" s="216"/>
      <c r="L18" s="216"/>
    </row>
    <row r="19" spans="1:14" x14ac:dyDescent="0.3">
      <c r="B19" s="226" t="s">
        <v>79</v>
      </c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</row>
    <row r="20" spans="1:14" s="3" customFormat="1" ht="15.6" x14ac:dyDescent="0.3">
      <c r="A20" s="202" t="s">
        <v>80</v>
      </c>
      <c r="B20" s="227" t="s">
        <v>3</v>
      </c>
      <c r="C20" s="231" t="s">
        <v>76</v>
      </c>
      <c r="D20" s="232" t="s">
        <v>6</v>
      </c>
      <c r="E20" s="233" t="s">
        <v>7</v>
      </c>
      <c r="F20" s="234" t="s">
        <v>75</v>
      </c>
      <c r="G20" s="231" t="s">
        <v>77</v>
      </c>
      <c r="H20" s="232" t="s">
        <v>6</v>
      </c>
      <c r="I20" s="233" t="s">
        <v>7</v>
      </c>
      <c r="J20" s="234" t="s">
        <v>75</v>
      </c>
      <c r="K20" s="231" t="s">
        <v>78</v>
      </c>
      <c r="L20" s="232" t="s">
        <v>6</v>
      </c>
      <c r="M20" s="233" t="s">
        <v>7</v>
      </c>
      <c r="N20" s="234" t="s">
        <v>75</v>
      </c>
    </row>
    <row r="21" spans="1:14" ht="15.6" x14ac:dyDescent="0.3">
      <c r="A21" s="208">
        <v>1</v>
      </c>
      <c r="B21" s="212" t="s">
        <v>15</v>
      </c>
      <c r="C21" s="228">
        <v>0</v>
      </c>
      <c r="D21" s="228">
        <v>0</v>
      </c>
      <c r="E21" s="221">
        <v>0</v>
      </c>
      <c r="F21" s="235">
        <v>0</v>
      </c>
      <c r="G21" s="217">
        <v>1</v>
      </c>
      <c r="H21" s="217">
        <v>11</v>
      </c>
      <c r="I21" s="217">
        <v>1</v>
      </c>
      <c r="J21" s="218">
        <v>12</v>
      </c>
      <c r="K21" s="219">
        <v>0</v>
      </c>
      <c r="L21" s="219">
        <v>0</v>
      </c>
      <c r="M21" s="219">
        <v>0</v>
      </c>
      <c r="N21" s="236">
        <v>0</v>
      </c>
    </row>
    <row r="22" spans="1:14" ht="15.6" x14ac:dyDescent="0.3">
      <c r="A22" s="208">
        <v>2</v>
      </c>
      <c r="B22" s="212" t="s">
        <v>11</v>
      </c>
      <c r="C22" s="228">
        <v>0</v>
      </c>
      <c r="D22" s="228">
        <v>0</v>
      </c>
      <c r="E22" s="221">
        <v>0</v>
      </c>
      <c r="F22" s="235">
        <v>0</v>
      </c>
      <c r="G22" s="229">
        <v>1</v>
      </c>
      <c r="H22" s="229">
        <v>4</v>
      </c>
      <c r="I22" s="229">
        <v>1</v>
      </c>
      <c r="J22" s="229">
        <v>5</v>
      </c>
      <c r="K22" s="219">
        <v>6</v>
      </c>
      <c r="L22" s="219">
        <v>34</v>
      </c>
      <c r="M22" s="220">
        <v>6</v>
      </c>
      <c r="N22" s="236">
        <v>40</v>
      </c>
    </row>
    <row r="23" spans="1:14" ht="15.6" x14ac:dyDescent="0.3">
      <c r="A23" s="208">
        <v>3</v>
      </c>
      <c r="B23" s="212" t="s">
        <v>14</v>
      </c>
      <c r="C23" s="228">
        <v>0</v>
      </c>
      <c r="D23" s="228">
        <v>0</v>
      </c>
      <c r="E23" s="221">
        <v>0</v>
      </c>
      <c r="F23" s="235">
        <v>0</v>
      </c>
      <c r="G23" s="228">
        <v>0</v>
      </c>
      <c r="H23" s="228">
        <v>0</v>
      </c>
      <c r="I23" s="228">
        <v>0</v>
      </c>
      <c r="J23" s="219">
        <v>0</v>
      </c>
      <c r="K23" s="219">
        <v>1</v>
      </c>
      <c r="L23" s="219">
        <v>15</v>
      </c>
      <c r="M23" s="219">
        <v>0</v>
      </c>
      <c r="N23" s="236">
        <v>15</v>
      </c>
    </row>
    <row r="24" spans="1:14" ht="15.6" x14ac:dyDescent="0.3">
      <c r="A24" s="208">
        <v>4</v>
      </c>
      <c r="B24" s="212" t="s">
        <v>12</v>
      </c>
      <c r="C24" s="228">
        <v>0</v>
      </c>
      <c r="D24" s="228">
        <v>0</v>
      </c>
      <c r="E24" s="221">
        <v>0</v>
      </c>
      <c r="F24" s="235">
        <v>0</v>
      </c>
      <c r="G24" s="228">
        <v>0</v>
      </c>
      <c r="H24" s="228">
        <v>0</v>
      </c>
      <c r="I24" s="228">
        <v>0</v>
      </c>
      <c r="J24" s="219">
        <v>0</v>
      </c>
      <c r="K24" s="219">
        <v>1</v>
      </c>
      <c r="L24" s="219">
        <v>11</v>
      </c>
      <c r="M24" s="219">
        <v>2</v>
      </c>
      <c r="N24" s="236">
        <v>13</v>
      </c>
    </row>
    <row r="25" spans="1:14" ht="15.6" x14ac:dyDescent="0.3">
      <c r="A25" s="208">
        <v>5</v>
      </c>
      <c r="B25" s="212" t="s">
        <v>10</v>
      </c>
      <c r="C25" s="228"/>
      <c r="D25" s="228"/>
      <c r="E25" s="221"/>
      <c r="F25" s="235"/>
      <c r="G25" s="228"/>
      <c r="H25" s="228"/>
      <c r="I25" s="228"/>
      <c r="J25" s="219"/>
      <c r="K25" s="219"/>
      <c r="L25" s="219"/>
      <c r="M25" s="219"/>
      <c r="N25" s="236"/>
    </row>
    <row r="26" spans="1:14" ht="15.6" x14ac:dyDescent="0.3">
      <c r="A26" s="208">
        <v>6</v>
      </c>
      <c r="B26" s="212" t="s">
        <v>18</v>
      </c>
      <c r="C26" s="228"/>
      <c r="D26" s="228"/>
      <c r="E26" s="221"/>
      <c r="F26" s="235"/>
      <c r="G26" s="228"/>
      <c r="H26" s="228"/>
      <c r="I26" s="228"/>
      <c r="J26" s="219"/>
      <c r="K26" s="219"/>
      <c r="L26" s="219"/>
      <c r="M26" s="219"/>
      <c r="N26" s="236"/>
    </row>
    <row r="27" spans="1:14" ht="15.6" x14ac:dyDescent="0.3">
      <c r="A27" s="208">
        <v>7</v>
      </c>
      <c r="B27" s="212" t="s">
        <v>16</v>
      </c>
      <c r="C27" s="228"/>
      <c r="D27" s="228"/>
      <c r="E27" s="221"/>
      <c r="F27" s="235"/>
      <c r="G27" s="228"/>
      <c r="H27" s="228"/>
      <c r="I27" s="228"/>
      <c r="J27" s="219"/>
      <c r="K27" s="219"/>
      <c r="L27" s="219"/>
      <c r="M27" s="219"/>
      <c r="N27" s="236"/>
    </row>
    <row r="28" spans="1:14" ht="15.6" x14ac:dyDescent="0.3">
      <c r="A28" s="208">
        <v>8</v>
      </c>
      <c r="B28" s="212" t="s">
        <v>17</v>
      </c>
      <c r="C28" s="228">
        <v>0</v>
      </c>
      <c r="D28" s="228">
        <v>0</v>
      </c>
      <c r="E28" s="221">
        <v>0</v>
      </c>
      <c r="F28" s="235">
        <v>0</v>
      </c>
      <c r="G28" s="228">
        <v>0</v>
      </c>
      <c r="H28" s="228">
        <v>0</v>
      </c>
      <c r="I28" s="228">
        <v>0</v>
      </c>
      <c r="J28" s="219">
        <v>0</v>
      </c>
      <c r="K28" s="219">
        <v>0</v>
      </c>
      <c r="L28" s="219">
        <v>0</v>
      </c>
      <c r="M28" s="219">
        <v>0</v>
      </c>
      <c r="N28" s="236">
        <v>0</v>
      </c>
    </row>
    <row r="29" spans="1:14" ht="17.399999999999999" x14ac:dyDescent="0.3">
      <c r="B29" s="212" t="s">
        <v>8</v>
      </c>
      <c r="C29" s="224">
        <v>0</v>
      </c>
      <c r="D29" s="224">
        <v>0</v>
      </c>
      <c r="E29" s="230">
        <v>0</v>
      </c>
      <c r="F29" s="237">
        <v>0</v>
      </c>
      <c r="G29" s="222">
        <v>2</v>
      </c>
      <c r="H29" s="222">
        <v>15</v>
      </c>
      <c r="I29" s="222">
        <v>2</v>
      </c>
      <c r="J29" s="223">
        <v>17</v>
      </c>
      <c r="K29" s="224">
        <v>8</v>
      </c>
      <c r="L29" s="224">
        <f>SUM(L21:L28)</f>
        <v>60</v>
      </c>
      <c r="M29" s="225">
        <v>8</v>
      </c>
      <c r="N29" s="237">
        <f>SUM(N21:N28)</f>
        <v>68</v>
      </c>
    </row>
    <row r="30" spans="1:14" ht="15.6" x14ac:dyDescent="0.3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</row>
  </sheetData>
  <mergeCells count="2">
    <mergeCell ref="A5:L5"/>
    <mergeCell ref="B19:N19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84BA2-A3AE-43F0-93A6-42F21392166C}">
  <dimension ref="A3:E43"/>
  <sheetViews>
    <sheetView zoomScale="90" zoomScaleNormal="90" workbookViewId="0"/>
  </sheetViews>
  <sheetFormatPr baseColWidth="10" defaultColWidth="11.44140625" defaultRowHeight="14.4" x14ac:dyDescent="0.3"/>
  <cols>
    <col min="1" max="1" width="6" customWidth="1"/>
    <col min="2" max="2" width="67.44140625" customWidth="1"/>
    <col min="3" max="3" width="12.33203125" customWidth="1"/>
    <col min="4" max="4" width="14.5546875" customWidth="1"/>
    <col min="5" max="5" width="14.6640625" customWidth="1"/>
    <col min="6" max="6" width="5.5546875" customWidth="1"/>
    <col min="7" max="7" width="5.88671875" customWidth="1"/>
    <col min="8" max="8" width="13.88671875" customWidth="1"/>
    <col min="9" max="9" width="12.5546875" bestFit="1" customWidth="1"/>
    <col min="10" max="10" width="13.109375" customWidth="1"/>
  </cols>
  <sheetData>
    <row r="3" spans="1:5" ht="15.6" x14ac:dyDescent="0.3">
      <c r="A3" s="238"/>
      <c r="B3" s="238"/>
      <c r="C3" s="238"/>
    </row>
    <row r="5" spans="1:5" ht="15.6" x14ac:dyDescent="0.3">
      <c r="A5" s="238" t="s">
        <v>81</v>
      </c>
      <c r="B5" s="238"/>
      <c r="C5" s="238"/>
      <c r="D5" s="238"/>
      <c r="E5" s="238"/>
    </row>
    <row r="6" spans="1:5" ht="15.6" x14ac:dyDescent="0.3">
      <c r="A6" s="238" t="s">
        <v>95</v>
      </c>
      <c r="B6" s="238"/>
      <c r="C6" s="238"/>
      <c r="D6" s="238"/>
      <c r="E6" s="238"/>
    </row>
    <row r="7" spans="1:5" ht="15.6" x14ac:dyDescent="0.3">
      <c r="A7" s="240"/>
    </row>
    <row r="8" spans="1:5" ht="24.9" customHeight="1" x14ac:dyDescent="0.3">
      <c r="A8" s="239"/>
      <c r="C8" s="241" t="s">
        <v>82</v>
      </c>
      <c r="D8" s="242"/>
      <c r="E8" s="243"/>
    </row>
    <row r="9" spans="1:5" ht="24.9" customHeight="1" x14ac:dyDescent="0.3">
      <c r="A9" s="244" t="s">
        <v>36</v>
      </c>
      <c r="B9" s="244" t="s">
        <v>83</v>
      </c>
      <c r="C9" s="245" t="s">
        <v>84</v>
      </c>
      <c r="D9" s="245" t="s">
        <v>85</v>
      </c>
      <c r="E9" s="245" t="s">
        <v>61</v>
      </c>
    </row>
    <row r="10" spans="1:5" ht="24.9" customHeight="1" x14ac:dyDescent="0.3">
      <c r="A10" s="246">
        <v>1</v>
      </c>
      <c r="B10" s="247" t="s">
        <v>86</v>
      </c>
      <c r="C10" s="248">
        <v>5</v>
      </c>
      <c r="D10" s="248">
        <v>25</v>
      </c>
      <c r="E10" s="249">
        <f>SUM(C10:D10)</f>
        <v>30</v>
      </c>
    </row>
    <row r="11" spans="1:5" ht="24.9" customHeight="1" x14ac:dyDescent="0.3">
      <c r="A11" s="246">
        <v>2</v>
      </c>
      <c r="B11" s="247" t="s">
        <v>87</v>
      </c>
      <c r="C11" s="248">
        <v>5</v>
      </c>
      <c r="D11" s="248">
        <v>25</v>
      </c>
      <c r="E11" s="249">
        <f t="shared" ref="E11:E17" si="0">SUM(C11:D11)</f>
        <v>30</v>
      </c>
    </row>
    <row r="12" spans="1:5" ht="24.9" customHeight="1" x14ac:dyDescent="0.3">
      <c r="A12" s="246">
        <v>3</v>
      </c>
      <c r="B12" s="247" t="s">
        <v>88</v>
      </c>
      <c r="C12" s="248">
        <v>5</v>
      </c>
      <c r="D12" s="248">
        <v>25</v>
      </c>
      <c r="E12" s="249">
        <f t="shared" si="0"/>
        <v>30</v>
      </c>
    </row>
    <row r="13" spans="1:5" ht="24.9" customHeight="1" x14ac:dyDescent="0.3">
      <c r="A13" s="246">
        <v>4</v>
      </c>
      <c r="B13" s="247" t="s">
        <v>89</v>
      </c>
      <c r="C13" s="248">
        <v>1</v>
      </c>
      <c r="D13" s="248">
        <v>0</v>
      </c>
      <c r="E13" s="249">
        <f t="shared" si="0"/>
        <v>1</v>
      </c>
    </row>
    <row r="14" spans="1:5" ht="24.9" customHeight="1" x14ac:dyDescent="0.3">
      <c r="A14" s="246">
        <v>5</v>
      </c>
      <c r="B14" s="247" t="s">
        <v>90</v>
      </c>
      <c r="C14" s="248">
        <v>3</v>
      </c>
      <c r="D14" s="248">
        <v>6</v>
      </c>
      <c r="E14" s="249">
        <f t="shared" si="0"/>
        <v>9</v>
      </c>
    </row>
    <row r="15" spans="1:5" ht="24.9" customHeight="1" x14ac:dyDescent="0.3">
      <c r="A15" s="246">
        <v>6</v>
      </c>
      <c r="B15" s="247" t="s">
        <v>91</v>
      </c>
      <c r="C15" s="250">
        <v>0</v>
      </c>
      <c r="D15" s="251"/>
      <c r="E15" s="249">
        <f t="shared" si="0"/>
        <v>0</v>
      </c>
    </row>
    <row r="16" spans="1:5" ht="24.9" customHeight="1" x14ac:dyDescent="0.3">
      <c r="A16" s="246">
        <v>7</v>
      </c>
      <c r="B16" s="247" t="s">
        <v>92</v>
      </c>
      <c r="C16" s="252">
        <v>108.74</v>
      </c>
      <c r="D16" s="253">
        <v>1269.8499999999999</v>
      </c>
      <c r="E16" s="254">
        <f t="shared" si="0"/>
        <v>1378.59</v>
      </c>
    </row>
    <row r="17" spans="1:5" ht="24.9" customHeight="1" x14ac:dyDescent="0.3">
      <c r="A17" s="246">
        <v>8</v>
      </c>
      <c r="B17" s="247" t="s">
        <v>93</v>
      </c>
      <c r="C17" s="252">
        <v>35393.620000000003</v>
      </c>
      <c r="D17" s="253">
        <v>321692.21999999997</v>
      </c>
      <c r="E17" s="254">
        <f t="shared" si="0"/>
        <v>357085.83999999997</v>
      </c>
    </row>
    <row r="18" spans="1:5" ht="24.9" customHeight="1" x14ac:dyDescent="0.3">
      <c r="A18" s="246">
        <v>9</v>
      </c>
      <c r="B18" s="247" t="s">
        <v>94</v>
      </c>
      <c r="C18" s="250">
        <v>10</v>
      </c>
      <c r="D18" s="251"/>
      <c r="E18" s="249">
        <f t="shared" ref="E18" si="1">SUM(C18:D18)</f>
        <v>10</v>
      </c>
    </row>
    <row r="22" spans="1:5" ht="18" x14ac:dyDescent="0.35">
      <c r="A22" s="60" t="s">
        <v>96</v>
      </c>
      <c r="B22" s="60"/>
      <c r="C22" s="60"/>
    </row>
    <row r="23" spans="1:5" ht="15.6" x14ac:dyDescent="0.3">
      <c r="C23" s="256" t="s">
        <v>97</v>
      </c>
    </row>
    <row r="24" spans="1:5" ht="15.6" x14ac:dyDescent="0.3">
      <c r="A24" s="257" t="s">
        <v>36</v>
      </c>
      <c r="B24" s="257" t="s">
        <v>83</v>
      </c>
      <c r="C24" s="244" t="s">
        <v>98</v>
      </c>
    </row>
    <row r="25" spans="1:5" x14ac:dyDescent="0.3">
      <c r="A25" s="246">
        <v>1</v>
      </c>
      <c r="B25" s="247" t="s">
        <v>99</v>
      </c>
      <c r="C25" s="246">
        <v>4</v>
      </c>
    </row>
    <row r="26" spans="1:5" x14ac:dyDescent="0.3">
      <c r="A26" s="246">
        <v>2</v>
      </c>
      <c r="B26" s="247" t="s">
        <v>100</v>
      </c>
      <c r="C26" s="246">
        <v>11</v>
      </c>
    </row>
    <row r="27" spans="1:5" x14ac:dyDescent="0.3">
      <c r="A27" s="246">
        <v>3</v>
      </c>
      <c r="B27" s="247" t="s">
        <v>101</v>
      </c>
      <c r="C27" s="246">
        <v>1</v>
      </c>
    </row>
    <row r="28" spans="1:5" x14ac:dyDescent="0.3">
      <c r="A28" s="246">
        <v>4</v>
      </c>
      <c r="B28" s="247" t="s">
        <v>102</v>
      </c>
      <c r="C28" s="248">
        <v>0</v>
      </c>
    </row>
    <row r="29" spans="1:5" x14ac:dyDescent="0.3">
      <c r="A29" s="246">
        <v>5</v>
      </c>
      <c r="B29" s="247" t="s">
        <v>103</v>
      </c>
      <c r="C29" s="246">
        <v>14</v>
      </c>
    </row>
    <row r="30" spans="1:5" ht="28.8" x14ac:dyDescent="0.3">
      <c r="A30" s="246">
        <v>6</v>
      </c>
      <c r="B30" s="247" t="s">
        <v>104</v>
      </c>
      <c r="C30" s="246">
        <v>5</v>
      </c>
    </row>
    <row r="33" spans="1:3" ht="18" x14ac:dyDescent="0.35">
      <c r="A33" s="60" t="s">
        <v>105</v>
      </c>
      <c r="B33" s="60"/>
      <c r="C33" s="60"/>
    </row>
    <row r="34" spans="1:3" x14ac:dyDescent="0.3">
      <c r="C34" s="184" t="s">
        <v>106</v>
      </c>
    </row>
    <row r="35" spans="1:3" x14ac:dyDescent="0.3">
      <c r="A35" s="244" t="s">
        <v>36</v>
      </c>
      <c r="B35" s="258" t="s">
        <v>83</v>
      </c>
      <c r="C35" s="184" t="s">
        <v>98</v>
      </c>
    </row>
    <row r="36" spans="1:3" x14ac:dyDescent="0.3">
      <c r="A36" s="246">
        <v>1</v>
      </c>
      <c r="B36" s="259" t="s">
        <v>107</v>
      </c>
      <c r="C36" s="260">
        <v>4</v>
      </c>
    </row>
    <row r="37" spans="1:3" x14ac:dyDescent="0.3">
      <c r="A37" s="246">
        <v>2</v>
      </c>
      <c r="B37" s="259" t="s">
        <v>108</v>
      </c>
      <c r="C37" s="260">
        <v>4</v>
      </c>
    </row>
    <row r="38" spans="1:3" x14ac:dyDescent="0.3">
      <c r="A38" s="246">
        <v>3</v>
      </c>
      <c r="B38" s="259" t="s">
        <v>109</v>
      </c>
      <c r="C38" s="260">
        <v>4</v>
      </c>
    </row>
    <row r="39" spans="1:3" x14ac:dyDescent="0.3">
      <c r="A39" s="246">
        <v>4</v>
      </c>
      <c r="B39" s="259" t="s">
        <v>110</v>
      </c>
      <c r="C39" s="260">
        <v>4</v>
      </c>
    </row>
    <row r="40" spans="1:3" x14ac:dyDescent="0.3">
      <c r="A40" s="246">
        <v>5</v>
      </c>
      <c r="B40" s="259" t="s">
        <v>111</v>
      </c>
      <c r="C40" s="260">
        <v>0</v>
      </c>
    </row>
    <row r="41" spans="1:3" x14ac:dyDescent="0.3">
      <c r="A41" s="246">
        <v>6</v>
      </c>
      <c r="B41" s="259" t="s">
        <v>112</v>
      </c>
      <c r="C41" s="260">
        <v>4</v>
      </c>
    </row>
    <row r="42" spans="1:3" ht="28.8" x14ac:dyDescent="0.3">
      <c r="A42" s="246">
        <v>7</v>
      </c>
      <c r="B42" s="259" t="s">
        <v>113</v>
      </c>
      <c r="C42" s="255">
        <v>1280</v>
      </c>
    </row>
    <row r="43" spans="1:3" x14ac:dyDescent="0.3">
      <c r="A43" s="246">
        <v>8</v>
      </c>
      <c r="B43" s="259" t="s">
        <v>114</v>
      </c>
      <c r="C43" s="260">
        <v>0</v>
      </c>
    </row>
  </sheetData>
  <mergeCells count="8">
    <mergeCell ref="A6:E6"/>
    <mergeCell ref="A22:C22"/>
    <mergeCell ref="A33:C33"/>
    <mergeCell ref="C18:D18"/>
    <mergeCell ref="A3:C3"/>
    <mergeCell ref="C8:E8"/>
    <mergeCell ref="C15:D15"/>
    <mergeCell ref="A5:E5"/>
  </mergeCells>
  <printOptions horizontalCentered="1"/>
  <pageMargins left="0" right="0" top="0.74803149606299213" bottom="0.74803149606299213" header="0.31496062992125984" footer="0.31496062992125984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PRODUCCIÓN</vt:lpstr>
      <vt:lpstr>MIP</vt:lpstr>
      <vt:lpstr>POSCOSECHA</vt:lpstr>
      <vt:lpstr>EXTENSIÓN</vt:lpstr>
      <vt:lpstr>Depto. Comercio y Cert.)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Cruz</dc:creator>
  <cp:lastModifiedBy>Freddy Cruz</cp:lastModifiedBy>
  <dcterms:created xsi:type="dcterms:W3CDTF">2023-02-08T20:53:53Z</dcterms:created>
  <dcterms:modified xsi:type="dcterms:W3CDTF">2023-02-08T21:34:15Z</dcterms:modified>
</cp:coreProperties>
</file>