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2022\Extensión Noviembre\INFORME DE EJECUCIÓN NOVIEMBRE 2022\"/>
    </mc:Choice>
  </mc:AlternateContent>
  <xr:revisionPtr revIDLastSave="0" documentId="13_ncr:1_{47E3C474-FDCD-4B3C-A05F-94EF0E4D4983}" xr6:coauthVersionLast="47" xr6:coauthVersionMax="47" xr10:uidLastSave="{00000000-0000-0000-0000-000000000000}"/>
  <bookViews>
    <workbookView xWindow="-108" yWindow="-108" windowWidth="23256" windowHeight="12576" activeTab="3" xr2:uid="{2DA661EA-E774-4DC7-AF71-BF787D61DB7F}"/>
  </bookViews>
  <sheets>
    <sheet name="Produccion" sheetId="3" r:id="rId1"/>
    <sheet name="MIP" sheetId="6" r:id="rId2"/>
    <sheet name="Poscosecha" sheetId="7" r:id="rId3"/>
    <sheet name="Ext y Cap" sheetId="1" r:id="rId4"/>
    <sheet name="Mercado y Certif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  <c r="C29" i="1"/>
  <c r="I146" i="7" l="1"/>
  <c r="G74" i="7"/>
  <c r="F74" i="7"/>
  <c r="H74" i="7" s="1"/>
  <c r="D74" i="7"/>
  <c r="C74" i="7"/>
  <c r="H73" i="7"/>
  <c r="H72" i="7"/>
  <c r="H71" i="7"/>
  <c r="H70" i="7"/>
  <c r="H69" i="7"/>
  <c r="H68" i="7"/>
  <c r="H67" i="7"/>
  <c r="H66" i="7"/>
  <c r="C60" i="7"/>
  <c r="J46" i="7"/>
  <c r="I46" i="7"/>
  <c r="H46" i="7"/>
  <c r="G46" i="7"/>
  <c r="F46" i="7"/>
  <c r="E46" i="7"/>
  <c r="D46" i="7"/>
  <c r="C46" i="7"/>
  <c r="K45" i="7"/>
  <c r="K43" i="7"/>
  <c r="K42" i="7"/>
  <c r="K41" i="7"/>
  <c r="K40" i="7"/>
  <c r="K38" i="7"/>
  <c r="K37" i="7"/>
  <c r="K36" i="7"/>
  <c r="H26" i="7"/>
  <c r="G26" i="7"/>
  <c r="E26" i="7"/>
  <c r="D26" i="7"/>
  <c r="C26" i="7"/>
  <c r="I25" i="7"/>
  <c r="F25" i="7"/>
  <c r="I24" i="7"/>
  <c r="F24" i="7"/>
  <c r="I23" i="7"/>
  <c r="F23" i="7"/>
  <c r="I22" i="7"/>
  <c r="F22" i="7"/>
  <c r="I21" i="7"/>
  <c r="F21" i="7"/>
  <c r="I20" i="7"/>
  <c r="F20" i="7"/>
  <c r="I19" i="7"/>
  <c r="F19" i="7"/>
  <c r="I18" i="7"/>
  <c r="F18" i="7"/>
  <c r="I17" i="7"/>
  <c r="F17" i="7"/>
  <c r="I16" i="7"/>
  <c r="F16" i="7"/>
  <c r="J22" i="7" l="1"/>
  <c r="J18" i="7"/>
  <c r="J24" i="7"/>
  <c r="J20" i="7"/>
  <c r="J25" i="7"/>
  <c r="I26" i="7"/>
  <c r="J19" i="7"/>
  <c r="J21" i="7"/>
  <c r="J23" i="7"/>
  <c r="J17" i="7"/>
  <c r="K46" i="7"/>
  <c r="F26" i="7"/>
  <c r="J16" i="7"/>
  <c r="J26" i="7" l="1"/>
  <c r="K30" i="6" l="1"/>
  <c r="J30" i="6"/>
  <c r="I30" i="6"/>
  <c r="H30" i="6"/>
  <c r="D30" i="6"/>
  <c r="C30" i="6"/>
  <c r="B30" i="6"/>
  <c r="L29" i="6"/>
  <c r="F29" i="6"/>
  <c r="L28" i="6"/>
  <c r="F28" i="6"/>
  <c r="L27" i="6"/>
  <c r="F27" i="6"/>
  <c r="L26" i="6"/>
  <c r="F26" i="6"/>
  <c r="L25" i="6"/>
  <c r="F25" i="6"/>
  <c r="L24" i="6"/>
  <c r="F24" i="6"/>
  <c r="L23" i="6"/>
  <c r="L30" i="6" s="1"/>
  <c r="F23" i="6"/>
  <c r="L22" i="6"/>
  <c r="F22" i="6"/>
  <c r="F30" i="6" s="1"/>
  <c r="K17" i="6"/>
  <c r="J17" i="6"/>
  <c r="I17" i="6"/>
  <c r="H17" i="6"/>
  <c r="F17" i="6"/>
  <c r="E17" i="6"/>
  <c r="D17" i="6"/>
  <c r="C17" i="6"/>
  <c r="B17" i="6"/>
  <c r="L16" i="6"/>
  <c r="G16" i="6"/>
  <c r="L15" i="6"/>
  <c r="G15" i="6"/>
  <c r="L14" i="6"/>
  <c r="G14" i="6"/>
  <c r="L13" i="6"/>
  <c r="G13" i="6"/>
  <c r="L12" i="6"/>
  <c r="G12" i="6"/>
  <c r="L11" i="6"/>
  <c r="G11" i="6"/>
  <c r="L10" i="6"/>
  <c r="G10" i="6"/>
  <c r="L9" i="6"/>
  <c r="L17" i="6" s="1"/>
  <c r="G9" i="6"/>
  <c r="G17" i="6" s="1"/>
  <c r="I17" i="3" l="1"/>
  <c r="H17" i="3"/>
  <c r="G17" i="3"/>
  <c r="E17" i="3"/>
  <c r="D17" i="3"/>
  <c r="C17" i="3"/>
  <c r="B17" i="3"/>
  <c r="F17" i="3"/>
  <c r="J17" i="3" l="1"/>
</calcChain>
</file>

<file path=xl/sharedStrings.xml><?xml version="1.0" encoding="utf-8"?>
<sst xmlns="http://schemas.openxmlformats.org/spreadsheetml/2006/main" count="634" uniqueCount="286">
  <si>
    <t>Visitas Ficas</t>
  </si>
  <si>
    <t>H</t>
  </si>
  <si>
    <t>M</t>
  </si>
  <si>
    <t>Total P.</t>
  </si>
  <si>
    <t>Adiestramientos</t>
  </si>
  <si>
    <t>Dem. Métodos</t>
  </si>
  <si>
    <t>Dem. Resultados</t>
  </si>
  <si>
    <t>Giras</t>
  </si>
  <si>
    <t>Reuniones</t>
  </si>
  <si>
    <t>TOTALES</t>
  </si>
  <si>
    <t>NORDESTE</t>
  </si>
  <si>
    <t>NORTE</t>
  </si>
  <si>
    <t>SURESTE</t>
  </si>
  <si>
    <t>SUROESTE</t>
  </si>
  <si>
    <t>REGIONALES</t>
  </si>
  <si>
    <t>CENTRAL</t>
  </si>
  <si>
    <t>NORCENTRAL</t>
  </si>
  <si>
    <t>NOROESTE</t>
  </si>
  <si>
    <t>SUR</t>
  </si>
  <si>
    <t>Días de Campo</t>
  </si>
  <si>
    <t>DIRECCIÓN TÉCNICA</t>
  </si>
  <si>
    <t>CURSOS</t>
  </si>
  <si>
    <t>TALLERES</t>
  </si>
  <si>
    <t>CHARLAS</t>
  </si>
  <si>
    <t>No.</t>
  </si>
  <si>
    <t>DIRECCIÓN REGIONAL</t>
  </si>
  <si>
    <t>TOTAL TAS. SEMBRADAS</t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</si>
  <si>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</si>
  <si>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</si>
  <si>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</si>
  <si>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</si>
  <si>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</si>
  <si>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</si>
  <si>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</si>
  <si>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</si>
  <si>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</si>
  <si>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</si>
  <si>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</si>
  <si>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</si>
  <si>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</si>
  <si>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NOMBRE</t>
  </si>
  <si>
    <t>CEDULA</t>
  </si>
  <si>
    <t>DIRECCION</t>
  </si>
  <si>
    <t>MAQUINARIAS/ESTRUCTURAS</t>
  </si>
  <si>
    <t>CANT.</t>
  </si>
  <si>
    <t>NUEVA</t>
  </si>
  <si>
    <t>X</t>
  </si>
  <si>
    <t>010-0022985-4</t>
  </si>
  <si>
    <t>012-0123729-2</t>
  </si>
  <si>
    <t>Los Fríos, Bohechío, San Juan</t>
  </si>
  <si>
    <t>RESUMEN  DE SIEMBRAS DE PLANTAS EN FOMENTO Y RENOVACIÓN DE CAFETALES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</si>
  <si>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</si>
  <si>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</si>
  <si>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</si>
  <si>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</si>
  <si>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</si>
  <si>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</si>
  <si>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</si>
  <si>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</si>
  <si>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</si>
  <si>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</si>
  <si>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</si>
  <si>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</si>
  <si>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</si>
  <si>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</si>
  <si>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</si>
  <si>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LABORATORIO RAÚL H. MELO</t>
  </si>
  <si>
    <t>ACTIVIDADES REALIZADAS 2022</t>
  </si>
  <si>
    <t>DETALLE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</si>
  <si>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</si>
  <si>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</si>
  <si>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</si>
  <si>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</si>
  <si>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</si>
  <si>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</si>
  <si>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</si>
  <si>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</si>
  <si>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</si>
  <si>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ACTIVIDADES REALIZADAS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</si>
  <si>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</si>
  <si>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</si>
  <si>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</si>
  <si>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</si>
  <si>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</si>
  <si>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</si>
  <si>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</si>
  <si>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</si>
  <si>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</si>
  <si>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</si>
  <si>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</si>
  <si>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</si>
  <si>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</si>
  <si>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</si>
  <si>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</si>
  <si>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</si>
  <si>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</si>
  <si>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</si>
  <si>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NOVIEMBRE, 2022.</t>
  </si>
  <si>
    <t>INFORME DIRECCION TECNICA.</t>
  </si>
  <si>
    <t>Nota: en noviembre no hubo instalacion de trampas ni aplicacion de productos quimicos para control de broca.</t>
  </si>
  <si>
    <t xml:space="preserve">Ing. Toribio Contreras R. </t>
  </si>
  <si>
    <t>Noviembre, 2022.</t>
  </si>
  <si>
    <t>DIVISIÓN MANEJO COSECHA Y POSTCOSECHA DE CAFFÉ</t>
  </si>
  <si>
    <t>1-</t>
  </si>
  <si>
    <t xml:space="preserve"> PRNÓSTICO NACIONAL DE COSECHA 2022-2023 2022-2023</t>
  </si>
  <si>
    <t>PRONÓSTICO NACIONAL DE COSECHA 2022-2023</t>
  </si>
  <si>
    <t>TOTAL TAREAS EN PRODUCCIÓN</t>
  </si>
  <si>
    <t>PRODUCIÓN ESPERADA 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</si>
  <si>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</si>
  <si>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</t>
    </r>
    <r>
      <rPr>
        <b/>
        <sz val="10"/>
        <color theme="1"/>
        <rFont val="Calibri"/>
        <family val="2"/>
      </rPr>
      <t>≤ 10 AÑOS</t>
    </r>
  </si>
  <si>
    <t>PRODUCTIVIDAD PROMEDIO QQ./TAS.</t>
  </si>
  <si>
    <r>
      <t xml:space="preserve">NORDESTE  </t>
    </r>
    <r>
      <rPr>
        <b/>
        <sz val="14"/>
        <color rgb="FFFF0000"/>
        <rFont val="Calibri"/>
        <family val="2"/>
        <scheme val="minor"/>
      </rPr>
      <t>ROBUSTA</t>
    </r>
  </si>
  <si>
    <r>
      <t>SURESTE</t>
    </r>
    <r>
      <rPr>
        <b/>
        <sz val="14"/>
        <color rgb="FFFF0000"/>
        <rFont val="Calibri"/>
        <family val="2"/>
        <scheme val="minor"/>
      </rPr>
      <t xml:space="preserve"> ROBUSTA</t>
    </r>
  </si>
  <si>
    <t>P V = PLANTACIÓN VIEJA</t>
  </si>
  <si>
    <t>PN = PLANTACIÓN NUEVA</t>
  </si>
  <si>
    <t>2-</t>
  </si>
  <si>
    <t>REGISTRO DE CAFÉ COSECHADO</t>
  </si>
  <si>
    <t>REPORTE DE CAFÉ RECOLECTADO,  COSECHA 2022-2023.  (QUINTALES)</t>
  </si>
  <si>
    <t>AGTO.</t>
  </si>
  <si>
    <t>SEPT.</t>
  </si>
  <si>
    <t>OCT.</t>
  </si>
  <si>
    <t>NOV.</t>
  </si>
  <si>
    <t xml:space="preserve">3- </t>
  </si>
  <si>
    <t>REGISTRO DE BENEFICIOS E INDUSTRIAS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</si>
  <si>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</si>
  <si>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</si>
  <si>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</si>
  <si>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</si>
  <si>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</si>
  <si>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</si>
  <si>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</si>
  <si>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</si>
  <si>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4-</t>
  </si>
  <si>
    <t xml:space="preserve">REPARACIÓN, AJUSTE, E INSTALACIÓN DE MÁQUINAS DESPULPADORAS E INFRAESTRUCTURAS PARA EL BENEFICIADO HÚMEDO Y SECO DEL CAFÉ  </t>
  </si>
  <si>
    <t>EQUIPOS, MAQUINARIAS E INFRAESTRUCTURAS,  PARA EL BENEFICCIADO DEL CAFÉ, INTERVENIDAS EN NOV. 2022</t>
  </si>
  <si>
    <t>DESPULPA DORAS</t>
  </si>
  <si>
    <t xml:space="preserve">    REPARACIÓN/ AJUSTE</t>
  </si>
  <si>
    <t>ANGEL MARIA RAMIREZ</t>
  </si>
  <si>
    <t>106-0000758-6</t>
  </si>
  <si>
    <t>Naranjito,  Peralta, Azua</t>
  </si>
  <si>
    <t>Despulp. #4</t>
  </si>
  <si>
    <t>PEDRO MARIA RAMIREWZ</t>
  </si>
  <si>
    <t>106-0001183-6</t>
  </si>
  <si>
    <t>106-0001895-7</t>
  </si>
  <si>
    <t>JOSE DEL CARMEN RAMIREZ</t>
  </si>
  <si>
    <t>106-0001860-9</t>
  </si>
  <si>
    <t>LUIS ERNESTO PATRICIO</t>
  </si>
  <si>
    <t>106-0001036-6</t>
  </si>
  <si>
    <t>Despulp. #2</t>
  </si>
  <si>
    <t>VICTOR ANTONIO MATOS</t>
  </si>
  <si>
    <t>106-0002677-6</t>
  </si>
  <si>
    <t>DANIEL AMADOR DIAZ</t>
  </si>
  <si>
    <t>106-0000825-3</t>
  </si>
  <si>
    <t>JOSE PEDRO AMADOR</t>
  </si>
  <si>
    <t>106-0004477-7</t>
  </si>
  <si>
    <t>MANUEL E. SENCIO</t>
  </si>
  <si>
    <t>106-0000789-1</t>
  </si>
  <si>
    <t>ANIBAL DEL JESUS</t>
  </si>
  <si>
    <t>106-0001306-7</t>
  </si>
  <si>
    <t>MARIANO RAMIREZ</t>
  </si>
  <si>
    <t>010-0028920-2</t>
  </si>
  <si>
    <t>Las Lomas, Peralta, Azua</t>
  </si>
  <si>
    <t>DANNERYS M. CUSTODIO</t>
  </si>
  <si>
    <t>010-0107249-3</t>
  </si>
  <si>
    <t>JOSUE PENIEL RAMIREZ</t>
  </si>
  <si>
    <t>010-0107157-8</t>
  </si>
  <si>
    <t>AUGUSTO DE LOS REYES</t>
  </si>
  <si>
    <t>HECTO ROMAN ARNAUT</t>
  </si>
  <si>
    <t>010-0028975-9</t>
  </si>
  <si>
    <t>VICTOR MANUEL SORIANO</t>
  </si>
  <si>
    <t>010-00290692-9</t>
  </si>
  <si>
    <t>FELIPE RAMIREZ</t>
  </si>
  <si>
    <t>010-0028955-1</t>
  </si>
  <si>
    <t>JULIO B. PERES ROSSO</t>
  </si>
  <si>
    <t>010-0082389-6</t>
  </si>
  <si>
    <t>MIGUEL ANGEL ARMIREZ</t>
  </si>
  <si>
    <t>106-0005568-4</t>
  </si>
  <si>
    <t>EMILIO SENCION ROSSO</t>
  </si>
  <si>
    <t>010-0057693-2</t>
  </si>
  <si>
    <t>DEURY PEREZ</t>
  </si>
  <si>
    <t>010-0114105-8</t>
  </si>
  <si>
    <t>FELIS ROMAN CALDERON</t>
  </si>
  <si>
    <t>010-0039286-9</t>
  </si>
  <si>
    <t>RAFAEL RAMIREZ</t>
  </si>
  <si>
    <t>106-0003708-8</t>
  </si>
  <si>
    <t>Majagual, Peralta, Azua</t>
  </si>
  <si>
    <t>JOSE GUILLERMO PERZ</t>
  </si>
  <si>
    <t>010-0030274-3</t>
  </si>
  <si>
    <t>010-002972-6</t>
  </si>
  <si>
    <t>NELSON AUGUSTO DIAZ</t>
  </si>
  <si>
    <t>010-0046987-2</t>
  </si>
  <si>
    <t>MILAGROS B. RAMIREZ</t>
  </si>
  <si>
    <t>010-0030255-2</t>
  </si>
  <si>
    <t>RAFAEL E. DIAZ</t>
  </si>
  <si>
    <t>010-0029954-3</t>
  </si>
  <si>
    <t>HENRRY BELTRE MORON</t>
  </si>
  <si>
    <t>010-0110569-9</t>
  </si>
  <si>
    <t>RAFAEL A. FILPO</t>
  </si>
  <si>
    <t>106-0002643-8</t>
  </si>
  <si>
    <t>Manaclar, Peralta, Azua</t>
  </si>
  <si>
    <t>CARLOS L. MARTINEZ</t>
  </si>
  <si>
    <t>106-0002648-7</t>
  </si>
  <si>
    <t>RAFAEL HERNANDEZ</t>
  </si>
  <si>
    <t>PEDRO J. RAMIREZ</t>
  </si>
  <si>
    <t>106-0000687-7</t>
  </si>
  <si>
    <t>ANA F. MANCEBO</t>
  </si>
  <si>
    <t>106-0002909-9</t>
  </si>
  <si>
    <t>NANCY MARGARITA BONILLA</t>
  </si>
  <si>
    <t>106-0000851-9</t>
  </si>
  <si>
    <t>CESAR DARIO RAMIREZ</t>
  </si>
  <si>
    <t>106-0001507-6</t>
  </si>
  <si>
    <t>OVIDIO CESAR BELTRE</t>
  </si>
  <si>
    <t>010-0029919-6</t>
  </si>
  <si>
    <t>RAFAEL ANTONIO AMADOR</t>
  </si>
  <si>
    <t>106-0002432-6</t>
  </si>
  <si>
    <t>PASCUAL DE JESUS ROSSO</t>
  </si>
  <si>
    <t>106-0002896-2</t>
  </si>
  <si>
    <t>JOSE ALQUIMEDES DIAZ</t>
  </si>
  <si>
    <t>106-0007144-2</t>
  </si>
  <si>
    <t>Sonador, Peralta, Azua</t>
  </si>
  <si>
    <t>LUIS ALBERTO DIAZ</t>
  </si>
  <si>
    <t>106-0000466-6</t>
  </si>
  <si>
    <t>PASCUAL RAMIREZ R.</t>
  </si>
  <si>
    <t>106-0140681-8</t>
  </si>
  <si>
    <t>Despulp. #6</t>
  </si>
  <si>
    <t>NELSON E. DIAZ</t>
  </si>
  <si>
    <t>106-0008111-0</t>
  </si>
  <si>
    <t>JULIO A DE OLEO</t>
  </si>
  <si>
    <t>075-0001655-0</t>
  </si>
  <si>
    <t>Los Calimetes, Hondo Valle</t>
  </si>
  <si>
    <t>GENARO MORILLO</t>
  </si>
  <si>
    <t>075-0002244-2</t>
  </si>
  <si>
    <t>VICTOR ENCARNACION</t>
  </si>
  <si>
    <t>075-0006389-1</t>
  </si>
  <si>
    <t>DERMIRIO ROA</t>
  </si>
  <si>
    <t>012-0023916-2</t>
  </si>
  <si>
    <t>La Maguana, Sabaneta, San Juan</t>
  </si>
  <si>
    <t>ERNESTO MATEO</t>
  </si>
  <si>
    <t>012-0023244-3</t>
  </si>
  <si>
    <t>NARCISO MATEO</t>
  </si>
  <si>
    <t>012-0071881-3</t>
  </si>
  <si>
    <t>ALEJANDRO ANGOMAS</t>
  </si>
  <si>
    <t>109-0002089-1</t>
  </si>
  <si>
    <t>La Guama, Florida, San Juan</t>
  </si>
  <si>
    <t>SERGIO RAMIREZ</t>
  </si>
  <si>
    <t>012-0038391-5</t>
  </si>
  <si>
    <t>NEVADO JIMENEZ</t>
  </si>
  <si>
    <t>VIRGENES SUERO</t>
  </si>
  <si>
    <t>012-0038434-3</t>
  </si>
  <si>
    <t>HIDO AYBAR</t>
  </si>
  <si>
    <t>017-0003982-7</t>
  </si>
  <si>
    <t>DIGNO DELGADO</t>
  </si>
  <si>
    <t>017-0004379-5</t>
  </si>
  <si>
    <t>ALBORO CORCINO</t>
  </si>
  <si>
    <t>053-0008087-5</t>
  </si>
  <si>
    <t>MARIO PINALES</t>
  </si>
  <si>
    <t>017-0016741-2</t>
  </si>
  <si>
    <t>GUILLERMO LAGARES</t>
  </si>
  <si>
    <t>017-0019536-3</t>
  </si>
  <si>
    <t>MAXIMO LEON</t>
  </si>
  <si>
    <t>109-0000457-2</t>
  </si>
  <si>
    <t>Los Jengibres, San Juan</t>
  </si>
  <si>
    <t>CIRILO LUCIANO</t>
  </si>
  <si>
    <t>001-0312597-7</t>
  </si>
  <si>
    <t>VICTOR VELOZ</t>
  </si>
  <si>
    <t>109-0000358-2</t>
  </si>
  <si>
    <t>CESAR LUCIANO</t>
  </si>
  <si>
    <t>109-0000171-9</t>
  </si>
  <si>
    <t>JORGE ABREU</t>
  </si>
  <si>
    <t>109-0003976-8</t>
  </si>
  <si>
    <t>JOSE V. RAMIREZ</t>
  </si>
  <si>
    <t>109-0000225-3</t>
  </si>
  <si>
    <t>Rafael Anarki</t>
  </si>
  <si>
    <t>036-0013514-3</t>
  </si>
  <si>
    <t>Las Placetas, Sajoma, Stgo.</t>
  </si>
  <si>
    <t>Molino # 2</t>
  </si>
  <si>
    <t>Miguel Tejada</t>
  </si>
  <si>
    <t>036-0009221-2</t>
  </si>
  <si>
    <t>Franco, Bidó, Sajoma, Stgo.</t>
  </si>
  <si>
    <t>Francisco Abreu Tiburcio</t>
  </si>
  <si>
    <t>053-0004041-6</t>
  </si>
  <si>
    <t>La Palma, Constanza</t>
  </si>
  <si>
    <t>NOVIEMBRE - 22</t>
  </si>
  <si>
    <t>NOV</t>
  </si>
  <si>
    <t>Informe Mensual de Capacitación Mes de Noviembre Año 2022</t>
  </si>
  <si>
    <t>Informe Mensual de Extensión Mes de Noviembre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</si>
</sst>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409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165" fontId="6" fillId="0" borderId="1" xfId="2" applyNumberFormat="1" applyFont="1" applyBorder="1"/>
    <xf numFmtId="165" fontId="6" fillId="0" borderId="1" xfId="0" applyNumberFormat="1" applyFont="1" applyBorder="1"/>
    <xf numFmtId="165" fontId="8" fillId="0" borderId="1" xfId="2" applyNumberFormat="1" applyFont="1" applyFill="1" applyBorder="1"/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right"/>
    </xf>
    <xf numFmtId="16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/>
    <xf numFmtId="0" fontId="10" fillId="7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165" fontId="11" fillId="11" borderId="1" xfId="3" applyNumberFormat="1" applyFont="1" applyFill="1" applyBorder="1" applyAlignment="1">
      <alignment horizontal="right" wrapText="1"/>
    </xf>
    <xf numFmtId="165" fontId="8" fillId="11" borderId="1" xfId="3" applyNumberFormat="1" applyFont="1" applyFill="1" applyBorder="1" applyAlignment="1">
      <alignment horizontal="right" wrapText="1"/>
    </xf>
    <xf numFmtId="0" fontId="2" fillId="0" borderId="0" xfId="0" applyFont="1"/>
    <xf numFmtId="0" fontId="10" fillId="8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13" borderId="11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2" fillId="0" borderId="3" xfId="0" applyFont="1" applyBorder="1"/>
    <xf numFmtId="0" fontId="2" fillId="0" borderId="12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12" fillId="0" borderId="16" xfId="0" applyFont="1" applyBorder="1"/>
    <xf numFmtId="0" fontId="2" fillId="0" borderId="9" xfId="0" applyFont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16" borderId="12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9" fillId="0" borderId="1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7" fillId="10" borderId="17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left"/>
    </xf>
    <xf numFmtId="0" fontId="19" fillId="0" borderId="23" xfId="0" applyFont="1" applyBorder="1" applyAlignment="1">
      <alignment horizontal="center"/>
    </xf>
    <xf numFmtId="0" fontId="17" fillId="10" borderId="23" xfId="0" applyFont="1" applyFill="1" applyBorder="1" applyAlignment="1">
      <alignment horizontal="center"/>
    </xf>
    <xf numFmtId="0" fontId="18" fillId="0" borderId="21" xfId="0" applyFont="1" applyBorder="1" applyAlignment="1">
      <alignment horizontal="left"/>
    </xf>
    <xf numFmtId="0" fontId="19" fillId="0" borderId="21" xfId="0" applyFont="1" applyBorder="1" applyAlignment="1">
      <alignment horizontal="center"/>
    </xf>
    <xf numFmtId="0" fontId="0" fillId="0" borderId="12" xfId="0" applyBorder="1"/>
    <xf numFmtId="165" fontId="20" fillId="17" borderId="12" xfId="3" applyNumberFormat="1" applyFont="1" applyFill="1" applyBorder="1" applyAlignment="1">
      <alignment horizontal="center" vertical="center"/>
    </xf>
    <xf numFmtId="165" fontId="20" fillId="17" borderId="4" xfId="3" applyNumberFormat="1" applyFont="1" applyFill="1" applyBorder="1" applyAlignment="1">
      <alignment horizontal="center"/>
    </xf>
    <xf numFmtId="165" fontId="20" fillId="17" borderId="12" xfId="3" applyNumberFormat="1" applyFont="1" applyFill="1" applyBorder="1" applyAlignment="1">
      <alignment horizontal="center"/>
    </xf>
    <xf numFmtId="165" fontId="20" fillId="17" borderId="4" xfId="3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27" xfId="0" applyBorder="1"/>
    <xf numFmtId="0" fontId="0" fillId="0" borderId="17" xfId="0" applyBorder="1"/>
    <xf numFmtId="0" fontId="0" fillId="0" borderId="1" xfId="0" applyBorder="1"/>
    <xf numFmtId="0" fontId="0" fillId="0" borderId="34" xfId="0" applyBorder="1"/>
    <xf numFmtId="0" fontId="0" fillId="0" borderId="30" xfId="0" applyBorder="1"/>
    <xf numFmtId="0" fontId="0" fillId="0" borderId="38" xfId="0" applyBorder="1"/>
    <xf numFmtId="43" fontId="0" fillId="0" borderId="0" xfId="3" applyFont="1"/>
    <xf numFmtId="165" fontId="6" fillId="0" borderId="12" xfId="3" applyNumberFormat="1" applyFont="1" applyBorder="1"/>
    <xf numFmtId="43" fontId="6" fillId="0" borderId="4" xfId="3" applyFont="1" applyBorder="1"/>
    <xf numFmtId="165" fontId="6" fillId="0" borderId="7" xfId="3" applyNumberFormat="1" applyFont="1" applyBorder="1"/>
    <xf numFmtId="43" fontId="6" fillId="0" borderId="0" xfId="3" applyFont="1" applyBorder="1"/>
    <xf numFmtId="165" fontId="6" fillId="0" borderId="7" xfId="3" applyNumberFormat="1" applyFont="1" applyBorder="1" applyAlignment="1">
      <alignment vertical="center"/>
    </xf>
    <xf numFmtId="43" fontId="6" fillId="0" borderId="0" xfId="3" applyFont="1" applyBorder="1" applyAlignment="1">
      <alignment vertical="center"/>
    </xf>
    <xf numFmtId="43" fontId="6" fillId="0" borderId="12" xfId="3" applyFont="1" applyBorder="1"/>
    <xf numFmtId="165" fontId="6" fillId="0" borderId="9" xfId="3" applyNumberFormat="1" applyFont="1" applyBorder="1"/>
    <xf numFmtId="43" fontId="6" fillId="0" borderId="9" xfId="3" applyFont="1" applyBorder="1"/>
    <xf numFmtId="165" fontId="6" fillId="0" borderId="9" xfId="3" applyNumberFormat="1" applyFont="1" applyBorder="1" applyAlignment="1">
      <alignment vertical="center"/>
    </xf>
    <xf numFmtId="43" fontId="6" fillId="0" borderId="4" xfId="3" applyFont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0" fillId="20" borderId="0" xfId="0" applyFill="1"/>
    <xf numFmtId="0" fontId="22" fillId="21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165" fontId="7" fillId="0" borderId="1" xfId="3" applyNumberFormat="1" applyFont="1" applyBorder="1" applyAlignment="1">
      <alignment horizontal="right"/>
    </xf>
    <xf numFmtId="0" fontId="19" fillId="0" borderId="40" xfId="0" applyFont="1" applyBorder="1" applyAlignment="1">
      <alignment horizontal="left" vertical="center"/>
    </xf>
    <xf numFmtId="165" fontId="7" fillId="20" borderId="1" xfId="3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8" fillId="17" borderId="2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24" fillId="17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20" borderId="33" xfId="0" applyFont="1" applyFill="1" applyBorder="1" applyAlignment="1">
      <alignment horizontal="left"/>
    </xf>
    <xf numFmtId="0" fontId="23" fillId="20" borderId="1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0" fontId="18" fillId="19" borderId="2" xfId="0" applyFont="1" applyFill="1" applyBorder="1" applyAlignment="1">
      <alignment horizontal="center" vertical="center" wrapText="1"/>
    </xf>
    <xf numFmtId="0" fontId="24" fillId="19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0" fontId="23" fillId="20" borderId="33" xfId="0" applyFont="1" applyFill="1" applyBorder="1" applyAlignment="1">
      <alignment horizontal="center"/>
    </xf>
    <xf numFmtId="165" fontId="23" fillId="20" borderId="1" xfId="3" applyNumberFormat="1" applyFont="1" applyFill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1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40" xfId="3" applyNumberFormat="1" applyFont="1" applyBorder="1" applyAlignment="1">
      <alignment horizontal="right"/>
    </xf>
    <xf numFmtId="0" fontId="25" fillId="17" borderId="33" xfId="0" applyFont="1" applyFill="1" applyBorder="1" applyAlignment="1">
      <alignment horizontal="left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4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12" borderId="6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12" fillId="18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17" borderId="3" xfId="0" applyFont="1" applyFill="1" applyBorder="1" applyAlignment="1">
      <alignment horizontal="right"/>
    </xf>
    <xf numFmtId="0" fontId="18" fillId="17" borderId="5" xfId="0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33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0" xfId="0" applyFont="1" applyBorder="1"/>
    <xf numFmtId="0" fontId="1" fillId="0" borderId="33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horizontal="center" vertical="center" wrapText="1"/>
    </xf>
    <xf numFmtId="0" fontId="12" fillId="22" borderId="3" xfId="0" applyFont="1" applyFill="1" applyBorder="1" applyAlignment="1">
      <alignment horizontal="center" vertical="center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 wrapText="1"/>
    </xf>
    <xf numFmtId="2" fontId="0" fillId="0" borderId="0" xfId="0" applyNumberFormat="1"/>
    <xf numFmtId="0" fontId="12" fillId="22" borderId="7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13" borderId="44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 wrapText="1"/>
    </xf>
    <xf numFmtId="0" fontId="13" fillId="0" borderId="3" xfId="0" applyFont="1" applyBorder="1"/>
    <xf numFmtId="3" fontId="12" fillId="0" borderId="12" xfId="0" applyNumberFormat="1" applyFont="1" applyBorder="1" applyAlignment="1">
      <alignment horizontal="right" vertical="center"/>
    </xf>
    <xf numFmtId="165" fontId="6" fillId="0" borderId="4" xfId="3" applyNumberFormat="1" applyFont="1" applyBorder="1"/>
    <xf numFmtId="0" fontId="12" fillId="0" borderId="0" xfId="0" applyFont="1" applyAlignment="1">
      <alignment horizontal="center" wrapText="1"/>
    </xf>
    <xf numFmtId="0" fontId="13" fillId="0" borderId="15" xfId="0" applyFont="1" applyBorder="1"/>
    <xf numFmtId="3" fontId="12" fillId="0" borderId="7" xfId="0" applyNumberFormat="1" applyFont="1" applyBorder="1" applyAlignment="1">
      <alignment horizontal="right" vertical="center"/>
    </xf>
    <xf numFmtId="165" fontId="6" fillId="0" borderId="0" xfId="3" applyNumberFormat="1" applyFont="1" applyBorder="1"/>
    <xf numFmtId="43" fontId="6" fillId="0" borderId="7" xfId="3" applyFont="1" applyBorder="1"/>
    <xf numFmtId="165" fontId="6" fillId="0" borderId="4" xfId="3" applyNumberFormat="1" applyFont="1" applyBorder="1" applyAlignment="1">
      <alignment horizontal="right" vertical="center"/>
    </xf>
    <xf numFmtId="165" fontId="6" fillId="0" borderId="12" xfId="3" applyNumberFormat="1" applyFont="1" applyBorder="1" applyAlignment="1">
      <alignment horizontal="right" vertical="center"/>
    </xf>
    <xf numFmtId="0" fontId="13" fillId="0" borderId="16" xfId="0" applyFont="1" applyBorder="1" applyAlignment="1">
      <alignment wrapText="1"/>
    </xf>
    <xf numFmtId="165" fontId="6" fillId="0" borderId="0" xfId="3" applyNumberFormat="1" applyFont="1" applyFill="1" applyBorder="1" applyAlignment="1">
      <alignment horizontal="right" vertical="center"/>
    </xf>
    <xf numFmtId="165" fontId="6" fillId="0" borderId="7" xfId="3" applyNumberFormat="1" applyFont="1" applyFill="1" applyBorder="1" applyAlignment="1">
      <alignment horizontal="right" vertical="center"/>
    </xf>
    <xf numFmtId="43" fontId="6" fillId="0" borderId="7" xfId="3" applyFont="1" applyFill="1" applyBorder="1" applyAlignment="1">
      <alignment horizontal="right" vertical="center"/>
    </xf>
    <xf numFmtId="165" fontId="6" fillId="0" borderId="4" xfId="3" applyNumberFormat="1" applyFont="1" applyFill="1" applyBorder="1"/>
    <xf numFmtId="165" fontId="6" fillId="0" borderId="12" xfId="3" applyNumberFormat="1" applyFont="1" applyFill="1" applyBorder="1"/>
    <xf numFmtId="165" fontId="6" fillId="0" borderId="12" xfId="3" applyNumberFormat="1" applyFont="1" applyFill="1" applyBorder="1" applyAlignment="1">
      <alignment horizontal="right" vertical="center"/>
    </xf>
    <xf numFmtId="43" fontId="6" fillId="0" borderId="3" xfId="3" applyFont="1" applyFill="1" applyBorder="1" applyAlignment="1">
      <alignment horizontal="right" vertical="center"/>
    </xf>
    <xf numFmtId="3" fontId="12" fillId="14" borderId="12" xfId="0" applyNumberFormat="1" applyFont="1" applyFill="1" applyBorder="1" applyAlignment="1">
      <alignment horizontal="right" vertical="center"/>
    </xf>
    <xf numFmtId="165" fontId="6" fillId="0" borderId="0" xfId="3" applyNumberFormat="1" applyFont="1" applyFill="1" applyBorder="1" applyAlignment="1">
      <alignment horizontal="right"/>
    </xf>
    <xf numFmtId="165" fontId="6" fillId="0" borderId="7" xfId="3" applyNumberFormat="1" applyFont="1" applyFill="1" applyBorder="1" applyAlignment="1">
      <alignment horizontal="right"/>
    </xf>
    <xf numFmtId="43" fontId="6" fillId="0" borderId="7" xfId="3" applyFont="1" applyFill="1" applyBorder="1" applyAlignment="1">
      <alignment horizontal="right"/>
    </xf>
    <xf numFmtId="165" fontId="6" fillId="0" borderId="4" xfId="3" applyNumberFormat="1" applyFont="1" applyFill="1" applyBorder="1" applyAlignment="1"/>
    <xf numFmtId="165" fontId="6" fillId="0" borderId="12" xfId="3" applyNumberFormat="1" applyFont="1" applyFill="1" applyBorder="1" applyAlignment="1"/>
    <xf numFmtId="0" fontId="13" fillId="0" borderId="16" xfId="0" applyFont="1" applyBorder="1"/>
    <xf numFmtId="165" fontId="8" fillId="0" borderId="19" xfId="3" applyNumberFormat="1" applyFont="1" applyBorder="1" applyAlignment="1">
      <alignment horizontal="right" vertical="center"/>
    </xf>
    <xf numFmtId="165" fontId="8" fillId="0" borderId="9" xfId="3" applyNumberFormat="1" applyFont="1" applyBorder="1" applyAlignment="1">
      <alignment horizontal="right" vertical="center"/>
    </xf>
    <xf numFmtId="43" fontId="12" fillId="0" borderId="0" xfId="0" applyNumberFormat="1" applyFont="1"/>
    <xf numFmtId="43" fontId="6" fillId="0" borderId="12" xfId="3" applyFont="1" applyBorder="1" applyAlignment="1">
      <alignment vertical="center"/>
    </xf>
    <xf numFmtId="3" fontId="12" fillId="0" borderId="9" xfId="0" applyNumberFormat="1" applyFont="1" applyBorder="1" applyAlignment="1">
      <alignment horizontal="right" vertical="center"/>
    </xf>
    <xf numFmtId="165" fontId="6" fillId="0" borderId="4" xfId="3" applyNumberFormat="1" applyFont="1" applyBorder="1" applyAlignment="1">
      <alignment horizontal="right"/>
    </xf>
    <xf numFmtId="0" fontId="13" fillId="15" borderId="3" xfId="0" applyFont="1" applyFill="1" applyBorder="1" applyAlignment="1">
      <alignment horizontal="center"/>
    </xf>
    <xf numFmtId="0" fontId="13" fillId="15" borderId="4" xfId="0" applyFont="1" applyFill="1" applyBorder="1" applyAlignment="1">
      <alignment horizontal="center"/>
    </xf>
    <xf numFmtId="3" fontId="13" fillId="15" borderId="12" xfId="0" applyNumberFormat="1" applyFont="1" applyFill="1" applyBorder="1"/>
    <xf numFmtId="165" fontId="13" fillId="15" borderId="10" xfId="0" applyNumberFormat="1" applyFont="1" applyFill="1" applyBorder="1"/>
    <xf numFmtId="165" fontId="13" fillId="15" borderId="19" xfId="0" applyNumberFormat="1" applyFont="1" applyFill="1" applyBorder="1"/>
    <xf numFmtId="165" fontId="21" fillId="15" borderId="12" xfId="3" applyNumberFormat="1" applyFont="1" applyFill="1" applyBorder="1"/>
    <xf numFmtId="165" fontId="13" fillId="15" borderId="19" xfId="3" applyNumberFormat="1" applyFont="1" applyFill="1" applyBorder="1"/>
    <xf numFmtId="43" fontId="13" fillId="15" borderId="9" xfId="3" applyFont="1" applyFill="1" applyBorder="1"/>
    <xf numFmtId="43" fontId="13" fillId="15" borderId="19" xfId="3" applyFont="1" applyFill="1" applyBorder="1"/>
    <xf numFmtId="0" fontId="12" fillId="23" borderId="3" xfId="0" applyFont="1" applyFill="1" applyBorder="1" applyAlignment="1">
      <alignment horizontal="center" vertical="center" wrapText="1"/>
    </xf>
    <xf numFmtId="0" fontId="12" fillId="23" borderId="4" xfId="0" applyFont="1" applyFill="1" applyBorder="1" applyAlignment="1">
      <alignment horizontal="center" vertical="center" wrapText="1"/>
    </xf>
    <xf numFmtId="0" fontId="12" fillId="23" borderId="5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47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/>
    <xf numFmtId="0" fontId="2" fillId="0" borderId="30" xfId="0" applyFont="1" applyBorder="1"/>
    <xf numFmtId="0" fontId="12" fillId="0" borderId="48" xfId="0" applyFont="1" applyBorder="1" applyAlignment="1">
      <alignment horizontal="center"/>
    </xf>
    <xf numFmtId="0" fontId="12" fillId="0" borderId="37" xfId="0" applyFont="1" applyBorder="1" applyAlignment="1">
      <alignment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6" fillId="17" borderId="1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47" xfId="0" applyBorder="1"/>
    <xf numFmtId="0" fontId="14" fillId="0" borderId="27" xfId="0" applyFont="1" applyBorder="1" applyAlignment="1">
      <alignment horizontal="center" vertical="center"/>
    </xf>
    <xf numFmtId="0" fontId="0" fillId="0" borderId="22" xfId="0" applyBorder="1"/>
    <xf numFmtId="0" fontId="0" fillId="0" borderId="46" xfId="0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32" xfId="0" applyBorder="1"/>
    <xf numFmtId="0" fontId="14" fillId="0" borderId="30" xfId="0" applyFont="1" applyBorder="1" applyAlignment="1">
      <alignment horizontal="center" vertical="center"/>
    </xf>
    <xf numFmtId="0" fontId="0" fillId="0" borderId="18" xfId="0" applyBorder="1"/>
    <xf numFmtId="0" fontId="0" fillId="0" borderId="17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28" fillId="0" borderId="30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/>
    </xf>
    <xf numFmtId="0" fontId="28" fillId="0" borderId="30" xfId="0" applyFont="1" applyBorder="1"/>
    <xf numFmtId="0" fontId="28" fillId="0" borderId="1" xfId="0" applyFont="1" applyBorder="1" applyAlignment="1">
      <alignment horizontal="center" vertical="top" wrapText="1"/>
    </xf>
    <xf numFmtId="0" fontId="0" fillId="0" borderId="17" xfId="0" applyBorder="1" applyAlignment="1">
      <alignment vertical="top"/>
    </xf>
    <xf numFmtId="0" fontId="0" fillId="0" borderId="46" xfId="0" applyBorder="1" applyAlignment="1">
      <alignment vertical="top"/>
    </xf>
    <xf numFmtId="0" fontId="28" fillId="0" borderId="1" xfId="0" applyFont="1" applyBorder="1"/>
    <xf numFmtId="0" fontId="29" fillId="0" borderId="30" xfId="0" applyFont="1" applyBorder="1" applyAlignment="1">
      <alignment horizontal="left"/>
    </xf>
    <xf numFmtId="0" fontId="28" fillId="0" borderId="30" xfId="0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/>
    </xf>
    <xf numFmtId="0" fontId="0" fillId="0" borderId="52" xfId="0" applyBorder="1"/>
    <xf numFmtId="0" fontId="0" fillId="0" borderId="35" xfId="0" applyBorder="1"/>
    <xf numFmtId="0" fontId="0" fillId="0" borderId="21" xfId="0" applyBorder="1"/>
    <xf numFmtId="0" fontId="0" fillId="0" borderId="23" xfId="0" applyBorder="1" applyAlignment="1">
      <alignment vertical="top"/>
    </xf>
    <xf numFmtId="0" fontId="0" fillId="0" borderId="53" xfId="0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47" xfId="0" applyFont="1" applyBorder="1" applyAlignment="1">
      <alignment vertical="top" wrapText="1"/>
    </xf>
    <xf numFmtId="0" fontId="0" fillId="0" borderId="45" xfId="0" applyBorder="1"/>
    <xf numFmtId="0" fontId="5" fillId="0" borderId="14" xfId="0" applyFont="1" applyBorder="1"/>
    <xf numFmtId="0" fontId="0" fillId="0" borderId="39" xfId="0" applyBorder="1"/>
    <xf numFmtId="0" fontId="5" fillId="0" borderId="13" xfId="0" applyFont="1" applyBorder="1" applyAlignment="1">
      <alignment horizontal="center"/>
    </xf>
    <xf numFmtId="0" fontId="5" fillId="0" borderId="4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9" xfId="0" applyFont="1" applyBorder="1" applyAlignment="1">
      <alignment horizontal="left" vertical="center"/>
    </xf>
    <xf numFmtId="0" fontId="5" fillId="0" borderId="48" xfId="0" applyFont="1" applyBorder="1" applyAlignment="1">
      <alignment vertical="top"/>
    </xf>
    <xf numFmtId="0" fontId="0" fillId="0" borderId="53" xfId="0" applyBorder="1"/>
    <xf numFmtId="0" fontId="5" fillId="0" borderId="21" xfId="0" applyFont="1" applyBorder="1"/>
    <xf numFmtId="0" fontId="0" fillId="0" borderId="42" xfId="0" applyBorder="1"/>
    <xf numFmtId="0" fontId="0" fillId="0" borderId="20" xfId="0" applyBorder="1" applyAlignment="1">
      <alignment horizontal="center"/>
    </xf>
    <xf numFmtId="0" fontId="5" fillId="0" borderId="5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/>
    <xf numFmtId="0" fontId="13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0" fillId="0" borderId="54" xfId="0" applyBorder="1"/>
    <xf numFmtId="0" fontId="5" fillId="0" borderId="4" xfId="0" applyFont="1" applyBorder="1" applyAlignment="1">
      <alignment vertical="center"/>
    </xf>
    <xf numFmtId="0" fontId="0" fillId="0" borderId="24" xfId="0" applyBorder="1"/>
    <xf numFmtId="0" fontId="0" fillId="0" borderId="12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3" fontId="12" fillId="0" borderId="12" xfId="3" applyFont="1" applyBorder="1"/>
    <xf numFmtId="43" fontId="12" fillId="0" borderId="7" xfId="3" applyFont="1" applyBorder="1"/>
    <xf numFmtId="43" fontId="12" fillId="0" borderId="7" xfId="3" applyFont="1" applyBorder="1" applyAlignment="1">
      <alignment vertical="center"/>
    </xf>
    <xf numFmtId="43" fontId="12" fillId="0" borderId="9" xfId="3" applyFont="1" applyBorder="1"/>
    <xf numFmtId="43" fontId="12" fillId="0" borderId="12" xfId="3" applyFont="1" applyBorder="1" applyAlignment="1">
      <alignment vertical="center"/>
    </xf>
    <xf numFmtId="43" fontId="13" fillId="15" borderId="12" xfId="3" applyFont="1" applyFill="1" applyBorder="1"/>
    <xf numFmtId="43" fontId="12" fillId="0" borderId="3" xfId="3" applyFont="1" applyBorder="1"/>
    <xf numFmtId="43" fontId="12" fillId="0" borderId="4" xfId="3" applyFont="1" applyBorder="1"/>
    <xf numFmtId="43" fontId="12" fillId="0" borderId="13" xfId="3" applyFont="1" applyBorder="1"/>
    <xf numFmtId="43" fontId="12" fillId="0" borderId="14" xfId="3" applyFont="1" applyBorder="1"/>
    <xf numFmtId="43" fontId="27" fillId="0" borderId="12" xfId="3" applyFont="1" applyBorder="1" applyAlignment="1">
      <alignment horizontal="center"/>
    </xf>
    <xf numFmtId="43" fontId="13" fillId="0" borderId="45" xfId="3" applyFont="1" applyBorder="1"/>
    <xf numFmtId="43" fontId="12" fillId="0" borderId="12" xfId="3" applyFont="1" applyBorder="1" applyAlignment="1">
      <alignment horizontal="right"/>
    </xf>
    <xf numFmtId="43" fontId="12" fillId="0" borderId="12" xfId="3" applyFont="1" applyBorder="1" applyAlignment="1">
      <alignment horizontal="right" vertical="center"/>
    </xf>
    <xf numFmtId="43" fontId="12" fillId="0" borderId="3" xfId="3" applyFont="1" applyBorder="1" applyAlignment="1">
      <alignment horizontal="right" vertical="center"/>
    </xf>
    <xf numFmtId="43" fontId="12" fillId="0" borderId="16" xfId="3" applyFont="1" applyBorder="1"/>
    <xf numFmtId="43" fontId="12" fillId="0" borderId="7" xfId="3" applyFont="1" applyBorder="1" applyAlignment="1">
      <alignment horizontal="right"/>
    </xf>
    <xf numFmtId="43" fontId="12" fillId="0" borderId="10" xfId="3" applyFont="1" applyBorder="1"/>
    <xf numFmtId="43" fontId="12" fillId="0" borderId="23" xfId="3" applyFont="1" applyBorder="1"/>
    <xf numFmtId="43" fontId="12" fillId="0" borderId="18" xfId="3" applyFont="1" applyBorder="1"/>
    <xf numFmtId="43" fontId="12" fillId="0" borderId="5" xfId="3" applyFont="1" applyBorder="1"/>
    <xf numFmtId="43" fontId="12" fillId="0" borderId="21" xfId="3" applyFont="1" applyBorder="1"/>
    <xf numFmtId="43" fontId="12" fillId="0" borderId="43" xfId="3" applyFont="1" applyBorder="1"/>
    <xf numFmtId="43" fontId="13" fillId="0" borderId="8" xfId="3" applyFont="1" applyBorder="1"/>
    <xf numFmtId="43" fontId="12" fillId="0" borderId="4" xfId="3" applyFont="1" applyBorder="1" applyAlignment="1">
      <alignment horizontal="right" vertical="center"/>
    </xf>
    <xf numFmtId="43" fontId="12" fillId="0" borderId="46" xfId="3" applyFont="1" applyBorder="1" applyAlignment="1">
      <alignment horizontal="right" vertical="center"/>
    </xf>
    <xf numFmtId="43" fontId="12" fillId="0" borderId="20" xfId="3" applyFont="1" applyBorder="1"/>
    <xf numFmtId="43" fontId="12" fillId="0" borderId="0" xfId="3" applyFont="1"/>
    <xf numFmtId="43" fontId="13" fillId="15" borderId="4" xfId="3" applyFont="1" applyFill="1" applyBorder="1"/>
    <xf numFmtId="43" fontId="13" fillId="15" borderId="5" xfId="3" applyFont="1" applyFill="1" applyBorder="1"/>
    <xf numFmtId="43" fontId="12" fillId="15" borderId="45" xfId="3" applyFont="1" applyFill="1" applyBorder="1"/>
    <xf numFmtId="166" fontId="0" fillId="0" borderId="2" xfId="0" applyNumberFormat="1" applyBorder="1" applyAlignment="1">
      <alignment horizontal="center" vertical="center"/>
    </xf>
    <xf numFmtId="166" fontId="0" fillId="0" borderId="1" xfId="5" applyNumberFormat="1" applyFont="1" applyBorder="1" applyAlignment="1">
      <alignment vertical="center"/>
    </xf>
    <xf numFmtId="166" fontId="3" fillId="0" borderId="2" xfId="0" applyNumberFormat="1" applyFont="1" applyBorder="1" applyAlignment="1">
      <alignment horizontal="center" vertical="center"/>
    </xf>
    <xf numFmtId="0" fontId="11" fillId="11" borderId="1" xfId="3" applyNumberFormat="1" applyFont="1" applyFill="1" applyBorder="1" applyAlignment="1">
      <alignment horizontal="right" wrapText="1"/>
    </xf>
    <xf numFmtId="0" fontId="11" fillId="5" borderId="1" xfId="3" applyNumberFormat="1" applyFont="1" applyFill="1" applyBorder="1" applyAlignment="1">
      <alignment horizontal="right" wrapText="1"/>
    </xf>
    <xf numFmtId="0" fontId="9" fillId="5" borderId="1" xfId="3" applyNumberFormat="1" applyFont="1" applyFill="1" applyBorder="1" applyAlignment="1">
      <alignment horizontal="right" wrapText="1"/>
    </xf>
    <xf numFmtId="164" fontId="11" fillId="5" borderId="1" xfId="3" applyNumberFormat="1" applyFont="1" applyFill="1" applyBorder="1" applyAlignment="1">
      <alignment horizontal="right" wrapText="1"/>
    </xf>
    <xf numFmtId="0" fontId="11" fillId="11" borderId="2" xfId="3" applyNumberFormat="1" applyFont="1" applyFill="1" applyBorder="1" applyAlignment="1">
      <alignment horizontal="right" wrapText="1"/>
    </xf>
    <xf numFmtId="0" fontId="7" fillId="5" borderId="0" xfId="3" applyNumberFormat="1" applyFont="1" applyFill="1" applyBorder="1" applyAlignment="1">
      <alignment horizontal="right" wrapText="1"/>
    </xf>
    <xf numFmtId="0" fontId="7" fillId="5" borderId="0" xfId="3" applyNumberFormat="1" applyFont="1" applyFill="1" applyBorder="1" applyAlignment="1">
      <alignment horizontal="right"/>
    </xf>
    <xf numFmtId="0" fontId="11" fillId="5" borderId="2" xfId="3" applyNumberFormat="1" applyFont="1" applyFill="1" applyBorder="1" applyAlignment="1">
      <alignment horizontal="right"/>
    </xf>
    <xf numFmtId="0" fontId="11" fillId="5" borderId="1" xfId="3" applyNumberFormat="1" applyFont="1" applyFill="1" applyBorder="1" applyAlignment="1">
      <alignment horizontal="right"/>
    </xf>
    <xf numFmtId="0" fontId="11" fillId="5" borderId="0" xfId="3" applyNumberFormat="1" applyFont="1" applyFill="1" applyBorder="1" applyAlignment="1">
      <alignment horizontal="right" wrapText="1"/>
    </xf>
  </cellXfs>
  <cellStyles count="6">
    <cellStyle name="Comma 2" xfId="5" xr:uid="{33627494-74C0-4095-B6EC-3B683EE31FA4}"/>
    <cellStyle name="Millares" xfId="3" builtinId="3"/>
    <cellStyle name="Millares 5" xfId="2" xr:uid="{B89BA310-6D03-43F1-AC79-B4BC066302D3}"/>
    <cellStyle name="Normal" xfId="0" builtinId="0"/>
    <cellStyle name="Normal 4" xfId="4" xr:uid="{EB06FE69-9075-4BB4-B366-ABD1120AC074}"/>
    <cellStyle name="Normal 5 2" xfId="1" xr:uid="{053E3E96-5250-4B93-BAE4-EDC35430812D}"/>
  </cellStyles>
  <dxfs count="0"/>
  <tableStyles count="0" defaultTableStyle="TableStyleMedium2" defaultPivotStyle="PivotStyleLight16"/>
  <colors>
    <mruColors>
      <color rgb="FFF26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0</xdr:row>
      <xdr:rowOff>0</xdr:rowOff>
    </xdr:from>
    <xdr:to>
      <xdr:col>6</xdr:col>
      <xdr:colOff>845820</xdr:colOff>
      <xdr:row>2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2425D-E6D2-4796-A3BA-A76823AEC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0"/>
          <a:ext cx="348996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0</xdr:row>
      <xdr:rowOff>106680</xdr:rowOff>
    </xdr:from>
    <xdr:to>
      <xdr:col>7</xdr:col>
      <xdr:colOff>563880</xdr:colOff>
      <xdr:row>6</xdr:row>
      <xdr:rowOff>91440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F509EA2-3F1E-45E6-9B33-AAE6A28B6A65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7180" y="106680"/>
          <a:ext cx="3352800" cy="1082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0</xdr:rowOff>
    </xdr:from>
    <xdr:to>
      <xdr:col>8</xdr:col>
      <xdr:colOff>19783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264925-6480-4472-A665-BED360D8A8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380" y="0"/>
          <a:ext cx="3174463" cy="496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0</xdr:rowOff>
    </xdr:from>
    <xdr:to>
      <xdr:col>1</xdr:col>
      <xdr:colOff>3357343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57C8BB0-2826-4438-869A-8682EB37A7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0"/>
          <a:ext cx="3174463" cy="49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096B-7D08-41CA-986B-2557EEE366C4}">
  <dimension ref="A4:M21"/>
  <sheetViews>
    <sheetView workbookViewId="0">
      <selection activeCell="C21" sqref="C21"/>
    </sheetView>
  </sheetViews>
  <sheetFormatPr baseColWidth="10" defaultRowHeight="14.4" x14ac:dyDescent="0.3"/>
  <cols>
    <col min="1" max="2" width="15.21875" customWidth="1"/>
    <col min="3" max="3" width="16" customWidth="1"/>
    <col min="7" max="7" width="15.21875" customWidth="1"/>
  </cols>
  <sheetData>
    <row r="4" spans="1:13" x14ac:dyDescent="0.3">
      <c r="A4" s="153" t="s">
        <v>50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3" x14ac:dyDescent="0.3">
      <c r="A5" s="154" t="s">
        <v>97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 x14ac:dyDescent="0.3">
      <c r="C7" s="155" t="s">
        <v>51</v>
      </c>
      <c r="D7" s="155"/>
      <c r="E7" s="155"/>
      <c r="F7" s="155"/>
      <c r="G7" s="155" t="s">
        <v>51</v>
      </c>
      <c r="H7" s="155"/>
      <c r="I7" s="155"/>
      <c r="J7" s="155"/>
    </row>
    <row r="8" spans="1:13" ht="27.6" x14ac:dyDescent="0.3">
      <c r="A8" s="88" t="s">
        <v>14</v>
      </c>
      <c r="B8" s="89" t="s">
        <v>52</v>
      </c>
      <c r="C8" s="90" t="s">
        <v>53</v>
      </c>
      <c r="D8" s="91" t="s">
        <v>1</v>
      </c>
      <c r="E8" s="92" t="s">
        <v>2</v>
      </c>
      <c r="F8" s="93" t="s">
        <v>9</v>
      </c>
      <c r="G8" s="94" t="s">
        <v>54</v>
      </c>
      <c r="H8" s="91" t="s">
        <v>1</v>
      </c>
      <c r="I8" s="92" t="s">
        <v>2</v>
      </c>
      <c r="J8" s="95" t="s">
        <v>9</v>
      </c>
    </row>
    <row r="9" spans="1:13" ht="15.6" x14ac:dyDescent="0.3">
      <c r="A9" s="96" t="s">
        <v>15</v>
      </c>
      <c r="B9" s="98">
        <v>122000</v>
      </c>
      <c r="C9" s="98">
        <v>252</v>
      </c>
      <c r="D9" s="98">
        <v>6</v>
      </c>
      <c r="E9" s="98">
        <v>0</v>
      </c>
      <c r="F9" s="98">
        <v>6</v>
      </c>
      <c r="G9" s="98">
        <v>815</v>
      </c>
      <c r="H9" s="98">
        <v>18</v>
      </c>
      <c r="I9" s="98">
        <v>1</v>
      </c>
      <c r="J9" s="98">
        <v>19</v>
      </c>
    </row>
    <row r="10" spans="1:13" ht="15.6" x14ac:dyDescent="0.3">
      <c r="A10" s="97" t="s">
        <v>16</v>
      </c>
      <c r="B10" s="98">
        <v>204385</v>
      </c>
      <c r="C10" s="98">
        <v>579</v>
      </c>
      <c r="D10" s="98">
        <v>44</v>
      </c>
      <c r="E10" s="98">
        <v>0</v>
      </c>
      <c r="F10" s="98">
        <v>44</v>
      </c>
      <c r="G10" s="98">
        <v>177</v>
      </c>
      <c r="H10" s="98">
        <v>26</v>
      </c>
      <c r="I10" s="98">
        <v>0</v>
      </c>
      <c r="J10" s="98">
        <v>26</v>
      </c>
    </row>
    <row r="11" spans="1:13" ht="15.6" x14ac:dyDescent="0.3">
      <c r="A11" s="99" t="s">
        <v>10</v>
      </c>
      <c r="B11" s="98">
        <v>16060</v>
      </c>
      <c r="C11" s="98">
        <v>46</v>
      </c>
      <c r="D11" s="98">
        <v>9</v>
      </c>
      <c r="E11" s="98">
        <v>0</v>
      </c>
      <c r="F11" s="98">
        <v>9</v>
      </c>
      <c r="G11" s="98">
        <v>11</v>
      </c>
      <c r="H11" s="98">
        <v>2</v>
      </c>
      <c r="I11" s="98">
        <v>0</v>
      </c>
      <c r="J11" s="98">
        <v>2</v>
      </c>
      <c r="M11" t="s">
        <v>55</v>
      </c>
    </row>
    <row r="12" spans="1:13" ht="15.6" x14ac:dyDescent="0.3">
      <c r="A12" s="99" t="s">
        <v>17</v>
      </c>
      <c r="B12" s="98">
        <v>175320</v>
      </c>
      <c r="C12" s="98">
        <v>118</v>
      </c>
      <c r="D12" s="98">
        <v>6</v>
      </c>
      <c r="E12" s="98">
        <v>1</v>
      </c>
      <c r="F12" s="98">
        <v>7</v>
      </c>
      <c r="G12" s="98">
        <v>786</v>
      </c>
      <c r="H12" s="98">
        <v>31</v>
      </c>
      <c r="I12" s="98">
        <v>7</v>
      </c>
      <c r="J12" s="98">
        <v>38</v>
      </c>
    </row>
    <row r="13" spans="1:13" ht="15.6" x14ac:dyDescent="0.3">
      <c r="A13" s="96" t="s">
        <v>11</v>
      </c>
      <c r="B13" s="98">
        <v>107170</v>
      </c>
      <c r="C13" s="98">
        <v>307</v>
      </c>
      <c r="D13" s="98">
        <v>4</v>
      </c>
      <c r="E13" s="98">
        <v>0</v>
      </c>
      <c r="F13" s="98">
        <v>4</v>
      </c>
      <c r="G13" s="98">
        <v>129</v>
      </c>
      <c r="H13" s="98">
        <v>16</v>
      </c>
      <c r="I13" s="98">
        <v>0</v>
      </c>
      <c r="J13" s="98">
        <v>16</v>
      </c>
      <c r="L13" t="s">
        <v>55</v>
      </c>
    </row>
    <row r="14" spans="1:13" ht="15.6" x14ac:dyDescent="0.3">
      <c r="A14" s="96" t="s">
        <v>18</v>
      </c>
      <c r="B14" s="98">
        <v>369024</v>
      </c>
      <c r="C14" s="98">
        <v>207</v>
      </c>
      <c r="D14" s="98">
        <v>8</v>
      </c>
      <c r="E14" s="98">
        <v>2</v>
      </c>
      <c r="F14" s="98">
        <v>10</v>
      </c>
      <c r="G14" s="133">
        <v>1387</v>
      </c>
      <c r="H14" s="133">
        <v>92</v>
      </c>
      <c r="I14" s="133">
        <v>21</v>
      </c>
      <c r="J14" s="98">
        <v>113</v>
      </c>
    </row>
    <row r="15" spans="1:13" ht="15.6" x14ac:dyDescent="0.3">
      <c r="A15" s="96" t="s">
        <v>12</v>
      </c>
      <c r="B15" s="98">
        <v>6524</v>
      </c>
      <c r="C15" s="98">
        <v>0</v>
      </c>
      <c r="D15" s="98">
        <v>0</v>
      </c>
      <c r="E15" s="98">
        <v>0</v>
      </c>
      <c r="F15" s="98">
        <v>0</v>
      </c>
      <c r="G15" s="98">
        <v>26</v>
      </c>
      <c r="H15" s="98">
        <v>3</v>
      </c>
      <c r="I15" s="98">
        <v>0</v>
      </c>
      <c r="J15" s="98">
        <v>3</v>
      </c>
      <c r="L15" t="s">
        <v>55</v>
      </c>
    </row>
    <row r="16" spans="1:13" ht="15.6" x14ac:dyDescent="0.3">
      <c r="A16" s="96" t="s">
        <v>13</v>
      </c>
      <c r="B16" s="98">
        <v>269921</v>
      </c>
      <c r="C16" s="98">
        <v>330</v>
      </c>
      <c r="D16" s="98">
        <v>29</v>
      </c>
      <c r="E16" s="98">
        <v>7</v>
      </c>
      <c r="F16" s="98">
        <v>36</v>
      </c>
      <c r="G16" s="98">
        <v>778</v>
      </c>
      <c r="H16" s="98">
        <v>62</v>
      </c>
      <c r="I16" s="98">
        <v>5</v>
      </c>
      <c r="J16" s="98">
        <v>67</v>
      </c>
    </row>
    <row r="17" spans="1:12" ht="17.399999999999999" x14ac:dyDescent="0.3">
      <c r="A17" s="134" t="s">
        <v>9</v>
      </c>
      <c r="B17" s="100">
        <f>+B9+B10+B11+B12+B13+B14+B15+B16</f>
        <v>1270404</v>
      </c>
      <c r="C17" s="100">
        <f>+C9+C10+C11+C12+C13+C14+C15+C16</f>
        <v>1839</v>
      </c>
      <c r="D17" s="100">
        <f>SUM(D9:D16)</f>
        <v>106</v>
      </c>
      <c r="E17" s="100">
        <f>SUM(E10:E16)</f>
        <v>10</v>
      </c>
      <c r="F17" s="100">
        <f t="shared" ref="F17:J17" si="0">+F9+F10+F11+F12+F13+F14+F15+F16</f>
        <v>116</v>
      </c>
      <c r="G17" s="100">
        <f t="shared" si="0"/>
        <v>4109</v>
      </c>
      <c r="H17" s="100">
        <f t="shared" si="0"/>
        <v>250</v>
      </c>
      <c r="I17" s="100">
        <f t="shared" si="0"/>
        <v>34</v>
      </c>
      <c r="J17" s="100">
        <f t="shared" si="0"/>
        <v>284</v>
      </c>
    </row>
    <row r="19" spans="1:12" x14ac:dyDescent="0.3">
      <c r="D19" s="76"/>
      <c r="F19" t="s">
        <v>55</v>
      </c>
      <c r="L19" t="s">
        <v>55</v>
      </c>
    </row>
    <row r="20" spans="1:12" x14ac:dyDescent="0.3">
      <c r="F20" t="s">
        <v>55</v>
      </c>
    </row>
    <row r="21" spans="1:12" x14ac:dyDescent="0.3">
      <c r="E21" t="s">
        <v>55</v>
      </c>
    </row>
  </sheetData>
  <mergeCells count="4">
    <mergeCell ref="A4:J4"/>
    <mergeCell ref="A5:J5"/>
    <mergeCell ref="C7:F7"/>
    <mergeCell ref="G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BD78-5A88-4BE3-B6A8-514D32A2982B}">
  <dimension ref="A3:O45"/>
  <sheetViews>
    <sheetView topLeftCell="A8" zoomScale="98" zoomScaleNormal="98" workbookViewId="0">
      <selection activeCell="F18" sqref="F18"/>
    </sheetView>
  </sheetViews>
  <sheetFormatPr baseColWidth="10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1" customWidth="1"/>
    <col min="11" max="11" width="12.6640625" customWidth="1"/>
    <col min="12" max="12" width="27" customWidth="1"/>
  </cols>
  <sheetData>
    <row r="3" spans="1:15" x14ac:dyDescent="0.3">
      <c r="A3" s="161" t="s">
        <v>98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5" x14ac:dyDescent="0.3">
      <c r="A4" s="161" t="s">
        <v>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5" x14ac:dyDescent="0.3">
      <c r="A5" s="162" t="s">
        <v>97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5" ht="15" thickBot="1" x14ac:dyDescent="0.35">
      <c r="A6" s="102"/>
      <c r="B6" s="102"/>
      <c r="C6" s="102"/>
      <c r="D6" s="102"/>
      <c r="E6" s="102" t="s">
        <v>55</v>
      </c>
      <c r="F6" s="102"/>
      <c r="G6" s="102"/>
      <c r="H6" s="102" t="s">
        <v>55</v>
      </c>
      <c r="I6" s="102"/>
      <c r="J6" s="103"/>
      <c r="K6" s="102"/>
      <c r="L6" s="102"/>
      <c r="N6" t="s">
        <v>55</v>
      </c>
    </row>
    <row r="7" spans="1:15" ht="33" customHeight="1" thickBot="1" x14ac:dyDescent="0.35">
      <c r="A7" s="156" t="s">
        <v>57</v>
      </c>
      <c r="B7" s="157"/>
      <c r="C7" s="157"/>
      <c r="D7" s="158"/>
      <c r="E7" s="156" t="s">
        <v>51</v>
      </c>
      <c r="F7" s="157"/>
      <c r="G7" s="158"/>
      <c r="H7" s="163" t="s">
        <v>58</v>
      </c>
      <c r="I7" s="164"/>
      <c r="J7" s="165" t="s">
        <v>51</v>
      </c>
      <c r="K7" s="166"/>
      <c r="L7" s="167"/>
    </row>
    <row r="8" spans="1:15" ht="26.4" x14ac:dyDescent="0.3">
      <c r="A8" s="104" t="s">
        <v>14</v>
      </c>
      <c r="B8" s="105" t="s">
        <v>59</v>
      </c>
      <c r="C8" s="105" t="s">
        <v>60</v>
      </c>
      <c r="D8" s="105" t="s">
        <v>61</v>
      </c>
      <c r="E8" s="106" t="s">
        <v>1</v>
      </c>
      <c r="F8" s="107" t="s">
        <v>2</v>
      </c>
      <c r="G8" s="105" t="s">
        <v>9</v>
      </c>
      <c r="H8" s="105" t="s">
        <v>62</v>
      </c>
      <c r="I8" s="108" t="s">
        <v>63</v>
      </c>
      <c r="J8" s="106" t="s">
        <v>1</v>
      </c>
      <c r="K8" s="107" t="s">
        <v>2</v>
      </c>
      <c r="L8" s="105" t="s">
        <v>9</v>
      </c>
    </row>
    <row r="9" spans="1:15" x14ac:dyDescent="0.3">
      <c r="A9" s="109" t="s">
        <v>11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f>SUM(E9:F9)</f>
        <v>0</v>
      </c>
      <c r="H9" s="110">
        <v>0</v>
      </c>
      <c r="I9" s="110">
        <v>0</v>
      </c>
      <c r="J9" s="110">
        <v>0</v>
      </c>
      <c r="K9" s="110">
        <v>0</v>
      </c>
      <c r="L9" s="110">
        <f>SUM(J9:K9)</f>
        <v>0</v>
      </c>
    </row>
    <row r="10" spans="1:15" x14ac:dyDescent="0.3">
      <c r="A10" s="111" t="s">
        <v>16</v>
      </c>
      <c r="B10" s="110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f t="shared" ref="G10:G16" si="0">SUM(E10:F10)</f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f t="shared" ref="L10:L16" si="1">SUM(J10:K10)</f>
        <v>0</v>
      </c>
    </row>
    <row r="11" spans="1:15" x14ac:dyDescent="0.3">
      <c r="A11" s="112" t="s">
        <v>17</v>
      </c>
      <c r="B11" s="110">
        <v>0</v>
      </c>
      <c r="C11" s="110">
        <v>0</v>
      </c>
      <c r="D11" s="110">
        <v>0</v>
      </c>
      <c r="E11" s="110">
        <v>0</v>
      </c>
      <c r="F11" s="110">
        <v>0</v>
      </c>
      <c r="G11" s="110">
        <f t="shared" si="0"/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f t="shared" si="1"/>
        <v>0</v>
      </c>
    </row>
    <row r="12" spans="1:15" x14ac:dyDescent="0.3">
      <c r="A12" s="112" t="s">
        <v>10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110">
        <f t="shared" si="0"/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f t="shared" si="1"/>
        <v>0</v>
      </c>
      <c r="O12" t="s">
        <v>55</v>
      </c>
    </row>
    <row r="13" spans="1:15" x14ac:dyDescent="0.3">
      <c r="A13" s="109" t="s">
        <v>15</v>
      </c>
      <c r="B13" s="110">
        <v>0</v>
      </c>
      <c r="C13" s="110">
        <v>0</v>
      </c>
      <c r="D13" s="110">
        <v>0</v>
      </c>
      <c r="E13" s="110">
        <v>0</v>
      </c>
      <c r="F13" s="110">
        <v>0</v>
      </c>
      <c r="G13" s="110">
        <f t="shared" si="0"/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f t="shared" si="1"/>
        <v>0</v>
      </c>
      <c r="M13" t="s">
        <v>55</v>
      </c>
      <c r="N13" t="s">
        <v>55</v>
      </c>
    </row>
    <row r="14" spans="1:15" x14ac:dyDescent="0.3">
      <c r="A14" s="109" t="s">
        <v>12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110">
        <f t="shared" si="0"/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f t="shared" si="1"/>
        <v>0</v>
      </c>
      <c r="N14" t="s">
        <v>55</v>
      </c>
      <c r="O14" t="s">
        <v>55</v>
      </c>
    </row>
    <row r="15" spans="1:15" x14ac:dyDescent="0.3">
      <c r="A15" s="109" t="s">
        <v>13</v>
      </c>
      <c r="B15" s="110">
        <v>0</v>
      </c>
      <c r="C15" s="110">
        <v>0</v>
      </c>
      <c r="D15" s="110">
        <v>0</v>
      </c>
      <c r="E15" s="110">
        <v>0</v>
      </c>
      <c r="F15" s="110">
        <v>0</v>
      </c>
      <c r="G15" s="110">
        <f t="shared" si="0"/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f t="shared" si="1"/>
        <v>0</v>
      </c>
      <c r="M15" t="s">
        <v>55</v>
      </c>
      <c r="N15" t="s">
        <v>55</v>
      </c>
    </row>
    <row r="16" spans="1:15" x14ac:dyDescent="0.3">
      <c r="A16" s="109" t="s">
        <v>18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f t="shared" si="0"/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f t="shared" si="1"/>
        <v>0</v>
      </c>
    </row>
    <row r="17" spans="1:14" x14ac:dyDescent="0.3">
      <c r="A17" s="113" t="s">
        <v>9</v>
      </c>
      <c r="B17" s="114">
        <f>+B9+B10+B11+B12+B13+B14+B15+B16</f>
        <v>0</v>
      </c>
      <c r="C17" s="114">
        <f t="shared" ref="C17:G17" si="2">+C9+C10+C11+C12+C13+C14+C15+C16</f>
        <v>0</v>
      </c>
      <c r="D17" s="114">
        <f t="shared" si="2"/>
        <v>0</v>
      </c>
      <c r="E17" s="114">
        <f t="shared" si="2"/>
        <v>0</v>
      </c>
      <c r="F17" s="114">
        <f t="shared" si="2"/>
        <v>0</v>
      </c>
      <c r="G17" s="114">
        <f t="shared" si="2"/>
        <v>0</v>
      </c>
      <c r="H17" s="114">
        <f>SUM(H9:H16)</f>
        <v>0</v>
      </c>
      <c r="I17" s="114">
        <f t="shared" ref="I17:L17" si="3">+I9+I10+I11+I12+I13+I14+I15+I16</f>
        <v>0</v>
      </c>
      <c r="J17" s="114">
        <f t="shared" si="3"/>
        <v>0</v>
      </c>
      <c r="K17" s="114">
        <f t="shared" si="3"/>
        <v>0</v>
      </c>
      <c r="L17" s="114">
        <f t="shared" si="3"/>
        <v>0</v>
      </c>
      <c r="N17" t="s">
        <v>55</v>
      </c>
    </row>
    <row r="18" spans="1:14" x14ac:dyDescent="0.3">
      <c r="A18" s="102"/>
      <c r="B18" s="102"/>
      <c r="C18" s="102"/>
      <c r="D18" s="102"/>
      <c r="E18" s="102"/>
      <c r="F18" s="102"/>
      <c r="G18" s="102"/>
      <c r="H18" s="102"/>
      <c r="I18" s="102"/>
      <c r="J18" s="103"/>
      <c r="K18" s="102"/>
      <c r="L18" s="102"/>
    </row>
    <row r="19" spans="1:14" ht="15" thickBot="1" x14ac:dyDescent="0.35">
      <c r="A19" s="102"/>
      <c r="B19" s="102"/>
      <c r="C19" s="102"/>
      <c r="D19" s="102"/>
      <c r="E19" s="102"/>
      <c r="F19" s="102"/>
      <c r="G19" s="102"/>
      <c r="H19" s="102"/>
      <c r="I19" s="102"/>
      <c r="J19" s="103"/>
      <c r="K19" s="102"/>
      <c r="L19" s="102"/>
    </row>
    <row r="20" spans="1:14" ht="15" thickBot="1" x14ac:dyDescent="0.35">
      <c r="A20" s="156" t="s">
        <v>64</v>
      </c>
      <c r="B20" s="157"/>
      <c r="C20" s="158"/>
      <c r="D20" s="159" t="s">
        <v>51</v>
      </c>
      <c r="E20" s="160"/>
      <c r="F20" s="160"/>
      <c r="G20" s="102"/>
      <c r="H20" s="156" t="s">
        <v>65</v>
      </c>
      <c r="I20" s="158"/>
      <c r="J20" s="159" t="s">
        <v>51</v>
      </c>
      <c r="K20" s="160"/>
      <c r="L20" s="160"/>
    </row>
    <row r="21" spans="1:14" ht="26.4" x14ac:dyDescent="0.3">
      <c r="A21" s="115" t="s">
        <v>14</v>
      </c>
      <c r="B21" s="116" t="s">
        <v>62</v>
      </c>
      <c r="C21" s="117" t="s">
        <v>63</v>
      </c>
      <c r="D21" s="118" t="s">
        <v>1</v>
      </c>
      <c r="E21" s="119" t="s">
        <v>2</v>
      </c>
      <c r="F21" s="95" t="s">
        <v>9</v>
      </c>
      <c r="G21" s="102"/>
      <c r="H21" s="116" t="s">
        <v>62</v>
      </c>
      <c r="I21" s="117" t="s">
        <v>63</v>
      </c>
      <c r="J21" s="118" t="s">
        <v>1</v>
      </c>
      <c r="K21" s="119" t="s">
        <v>2</v>
      </c>
      <c r="L21" s="95" t="s">
        <v>9</v>
      </c>
      <c r="N21" t="s">
        <v>55</v>
      </c>
    </row>
    <row r="22" spans="1:14" x14ac:dyDescent="0.3">
      <c r="A22" s="109" t="s">
        <v>11</v>
      </c>
      <c r="B22" s="120">
        <v>13</v>
      </c>
      <c r="C22" s="121">
        <v>1780</v>
      </c>
      <c r="D22" s="110">
        <v>13</v>
      </c>
      <c r="E22" s="110">
        <v>0</v>
      </c>
      <c r="F22" s="110">
        <f>SUM(D22:E22)</f>
        <v>13</v>
      </c>
      <c r="G22" s="102"/>
      <c r="H22" s="193">
        <v>58</v>
      </c>
      <c r="I22" s="74">
        <v>2416</v>
      </c>
      <c r="J22" s="110">
        <v>51</v>
      </c>
      <c r="K22" s="110">
        <v>7</v>
      </c>
      <c r="L22" s="110">
        <f>SUM(J22:K22)</f>
        <v>58</v>
      </c>
      <c r="N22" s="124"/>
    </row>
    <row r="23" spans="1:14" x14ac:dyDescent="0.3">
      <c r="A23" s="111" t="s">
        <v>16</v>
      </c>
      <c r="B23" s="120">
        <v>0</v>
      </c>
      <c r="C23" s="121">
        <v>0</v>
      </c>
      <c r="D23" s="121">
        <v>0</v>
      </c>
      <c r="E23" s="121">
        <v>0</v>
      </c>
      <c r="F23" s="110">
        <f t="shared" ref="F23:F29" si="4">SUM(D23:E23)</f>
        <v>0</v>
      </c>
      <c r="G23" s="102"/>
      <c r="H23" s="194">
        <v>148</v>
      </c>
      <c r="I23" s="195">
        <v>4326</v>
      </c>
      <c r="J23" s="110">
        <v>144</v>
      </c>
      <c r="K23" s="110">
        <v>4</v>
      </c>
      <c r="L23" s="110">
        <f>SUM(J23:K23)</f>
        <v>148</v>
      </c>
      <c r="N23" s="124" t="s">
        <v>55</v>
      </c>
    </row>
    <row r="24" spans="1:14" x14ac:dyDescent="0.3">
      <c r="A24" s="112" t="s">
        <v>17</v>
      </c>
      <c r="B24" s="120">
        <v>1</v>
      </c>
      <c r="C24" s="121">
        <v>80</v>
      </c>
      <c r="D24" s="110">
        <v>1</v>
      </c>
      <c r="E24" s="125">
        <v>0</v>
      </c>
      <c r="F24" s="110">
        <f t="shared" si="4"/>
        <v>1</v>
      </c>
      <c r="G24" s="102"/>
      <c r="H24" s="194">
        <v>129</v>
      </c>
      <c r="I24" s="195">
        <v>5547</v>
      </c>
      <c r="J24" s="110">
        <v>117</v>
      </c>
      <c r="K24" s="110">
        <v>12</v>
      </c>
      <c r="L24" s="110">
        <f t="shared" ref="L24:L29" si="5">SUM(J24:K24)</f>
        <v>129</v>
      </c>
      <c r="N24" t="s">
        <v>55</v>
      </c>
    </row>
    <row r="25" spans="1:14" x14ac:dyDescent="0.3">
      <c r="A25" s="112" t="s">
        <v>10</v>
      </c>
      <c r="B25" s="120">
        <v>0</v>
      </c>
      <c r="C25" s="121">
        <v>0</v>
      </c>
      <c r="D25" s="121">
        <v>0</v>
      </c>
      <c r="E25" s="121">
        <v>0</v>
      </c>
      <c r="F25" s="110">
        <f t="shared" si="4"/>
        <v>0</v>
      </c>
      <c r="G25" s="102"/>
      <c r="H25" s="194">
        <v>49</v>
      </c>
      <c r="I25" s="195">
        <v>1313</v>
      </c>
      <c r="J25" s="110">
        <v>42</v>
      </c>
      <c r="K25" s="110">
        <v>4</v>
      </c>
      <c r="L25" s="110">
        <f t="shared" si="5"/>
        <v>46</v>
      </c>
    </row>
    <row r="26" spans="1:14" x14ac:dyDescent="0.3">
      <c r="A26" s="109" t="s">
        <v>15</v>
      </c>
      <c r="B26" s="120">
        <v>0</v>
      </c>
      <c r="C26" s="121">
        <v>0</v>
      </c>
      <c r="D26" s="121">
        <v>0</v>
      </c>
      <c r="E26" s="121">
        <v>0</v>
      </c>
      <c r="F26" s="110">
        <f t="shared" si="4"/>
        <v>0</v>
      </c>
      <c r="G26" s="102"/>
      <c r="H26" s="194">
        <v>56</v>
      </c>
      <c r="I26" s="195">
        <v>1701</v>
      </c>
      <c r="J26" s="110">
        <v>48</v>
      </c>
      <c r="K26" s="110">
        <v>8</v>
      </c>
      <c r="L26" s="110">
        <f t="shared" si="5"/>
        <v>56</v>
      </c>
      <c r="N26" t="s">
        <v>55</v>
      </c>
    </row>
    <row r="27" spans="1:14" x14ac:dyDescent="0.3">
      <c r="A27" s="109" t="s">
        <v>12</v>
      </c>
      <c r="B27" s="120">
        <v>0</v>
      </c>
      <c r="C27" s="121">
        <v>0</v>
      </c>
      <c r="D27" s="121">
        <v>0</v>
      </c>
      <c r="E27" s="121">
        <v>0</v>
      </c>
      <c r="F27" s="110">
        <f t="shared" si="4"/>
        <v>0</v>
      </c>
      <c r="G27" s="102"/>
      <c r="H27" s="194">
        <v>37</v>
      </c>
      <c r="I27" s="195">
        <v>971</v>
      </c>
      <c r="J27" s="110">
        <v>37</v>
      </c>
      <c r="K27" s="126">
        <v>0</v>
      </c>
      <c r="L27" s="110">
        <f t="shared" si="5"/>
        <v>37</v>
      </c>
      <c r="N27" t="s">
        <v>55</v>
      </c>
    </row>
    <row r="28" spans="1:14" x14ac:dyDescent="0.3">
      <c r="A28" s="109" t="s">
        <v>13</v>
      </c>
      <c r="B28" s="120">
        <v>0</v>
      </c>
      <c r="C28" s="121">
        <v>0</v>
      </c>
      <c r="D28" s="121">
        <v>0</v>
      </c>
      <c r="E28" s="121">
        <v>0</v>
      </c>
      <c r="F28" s="110">
        <f t="shared" si="4"/>
        <v>0</v>
      </c>
      <c r="G28" s="102"/>
      <c r="H28" s="122">
        <v>173</v>
      </c>
      <c r="I28" s="196">
        <v>5398</v>
      </c>
      <c r="J28" s="110">
        <v>161</v>
      </c>
      <c r="K28" s="110">
        <v>15</v>
      </c>
      <c r="L28" s="110">
        <f t="shared" si="5"/>
        <v>176</v>
      </c>
      <c r="M28" t="s">
        <v>55</v>
      </c>
    </row>
    <row r="29" spans="1:14" x14ac:dyDescent="0.3">
      <c r="A29" s="109" t="s">
        <v>18</v>
      </c>
      <c r="B29" s="120">
        <v>0</v>
      </c>
      <c r="C29" s="121">
        <v>0</v>
      </c>
      <c r="D29" s="121">
        <v>0</v>
      </c>
      <c r="E29" s="121">
        <v>0</v>
      </c>
      <c r="F29" s="110">
        <f t="shared" si="4"/>
        <v>0</v>
      </c>
      <c r="G29" s="102"/>
      <c r="H29" s="122">
        <v>150</v>
      </c>
      <c r="I29" s="196">
        <v>15038</v>
      </c>
      <c r="J29" s="122">
        <v>146</v>
      </c>
      <c r="K29" s="123">
        <v>4</v>
      </c>
      <c r="L29" s="110">
        <f t="shared" si="5"/>
        <v>150</v>
      </c>
    </row>
    <row r="30" spans="1:14" x14ac:dyDescent="0.3">
      <c r="A30" s="113" t="s">
        <v>9</v>
      </c>
      <c r="B30" s="114">
        <f t="shared" ref="B30:F30" si="6">+B22+B23+B24+B25+B26+B27+B28+B29</f>
        <v>14</v>
      </c>
      <c r="C30" s="127">
        <f t="shared" si="6"/>
        <v>1860</v>
      </c>
      <c r="D30" s="127">
        <f t="shared" si="6"/>
        <v>14</v>
      </c>
      <c r="E30" s="127">
        <v>0</v>
      </c>
      <c r="F30" s="114">
        <f t="shared" si="6"/>
        <v>14</v>
      </c>
      <c r="G30" s="102"/>
      <c r="H30" s="114">
        <f>SUM(H22:H29)</f>
        <v>800</v>
      </c>
      <c r="I30" s="128">
        <f>SUM(I22:I29)</f>
        <v>36710</v>
      </c>
      <c r="J30" s="114">
        <f t="shared" ref="J30:L30" si="7">SUM(J22:J29)</f>
        <v>746</v>
      </c>
      <c r="K30" s="114">
        <f t="shared" si="7"/>
        <v>54</v>
      </c>
      <c r="L30" s="114">
        <f t="shared" si="7"/>
        <v>800</v>
      </c>
    </row>
    <row r="31" spans="1:14" x14ac:dyDescent="0.3">
      <c r="A31" s="102"/>
      <c r="B31" s="102"/>
      <c r="C31" s="129"/>
      <c r="D31" s="102"/>
      <c r="E31" s="102"/>
      <c r="F31" s="102"/>
      <c r="G31" s="102"/>
      <c r="H31" s="102"/>
      <c r="I31" s="102"/>
      <c r="J31" s="103"/>
      <c r="K31" s="102"/>
      <c r="L31" s="102"/>
    </row>
    <row r="32" spans="1:14" x14ac:dyDescent="0.3">
      <c r="A32" s="130" t="s">
        <v>99</v>
      </c>
      <c r="B32" s="130"/>
      <c r="C32" s="101"/>
      <c r="D32" s="130"/>
      <c r="E32" s="130"/>
      <c r="F32" s="130"/>
      <c r="G32" s="102"/>
      <c r="H32" s="102"/>
      <c r="I32" s="102"/>
      <c r="J32" s="103"/>
      <c r="K32" s="102"/>
      <c r="L32" s="102"/>
    </row>
    <row r="33" spans="1:12" ht="15.6" x14ac:dyDescent="0.3">
      <c r="A33" s="131"/>
      <c r="B33" s="131"/>
      <c r="C33" s="103" t="s">
        <v>55</v>
      </c>
      <c r="D33" s="131"/>
      <c r="E33" s="131"/>
      <c r="F33" s="131"/>
      <c r="G33" s="131"/>
      <c r="H33" s="131"/>
      <c r="I33" s="131"/>
      <c r="J33" s="132"/>
      <c r="K33" s="131"/>
      <c r="L33" s="131"/>
    </row>
    <row r="34" spans="1:12" ht="15.6" x14ac:dyDescent="0.3">
      <c r="A34" s="197" t="s">
        <v>100</v>
      </c>
      <c r="B34" s="197"/>
      <c r="C34" s="131"/>
      <c r="D34" s="131"/>
      <c r="E34" s="131"/>
      <c r="F34" s="131"/>
      <c r="G34" s="131" t="s">
        <v>55</v>
      </c>
      <c r="H34" s="131" t="s">
        <v>55</v>
      </c>
      <c r="I34" s="131"/>
      <c r="J34" s="132"/>
      <c r="K34" s="131"/>
      <c r="L34" s="131"/>
    </row>
    <row r="35" spans="1:12" ht="15.6" x14ac:dyDescent="0.3">
      <c r="A35" s="131" t="s">
        <v>101</v>
      </c>
      <c r="B35" s="131"/>
      <c r="C35" s="131"/>
      <c r="D35" s="131" t="s">
        <v>55</v>
      </c>
      <c r="E35" s="131"/>
      <c r="F35" s="131" t="s">
        <v>55</v>
      </c>
      <c r="G35" s="131" t="s">
        <v>55</v>
      </c>
      <c r="H35" s="131"/>
      <c r="I35" s="131"/>
      <c r="J35" s="132"/>
      <c r="K35" s="131"/>
      <c r="L35" s="131"/>
    </row>
    <row r="36" spans="1:12" ht="15.6" x14ac:dyDescent="0.3">
      <c r="A36" s="131"/>
      <c r="B36" s="131"/>
      <c r="C36" s="131"/>
      <c r="D36" s="131"/>
      <c r="E36" s="131"/>
      <c r="F36" s="131" t="s">
        <v>55</v>
      </c>
      <c r="G36" s="131"/>
      <c r="H36" s="131"/>
      <c r="I36" s="131"/>
      <c r="J36" s="132"/>
      <c r="K36" s="131" t="s">
        <v>55</v>
      </c>
      <c r="L36" s="131"/>
    </row>
    <row r="37" spans="1:12" ht="15.6" x14ac:dyDescent="0.3">
      <c r="D37" s="132"/>
    </row>
    <row r="38" spans="1:12" ht="15.6" x14ac:dyDescent="0.3">
      <c r="D38" s="132"/>
    </row>
    <row r="39" spans="1:12" ht="15.6" x14ac:dyDescent="0.3">
      <c r="D39" s="132"/>
    </row>
    <row r="40" spans="1:12" ht="15.6" x14ac:dyDescent="0.3">
      <c r="D40" s="132"/>
    </row>
    <row r="41" spans="1:12" ht="15.6" x14ac:dyDescent="0.3">
      <c r="D41" s="132"/>
    </row>
    <row r="42" spans="1:12" ht="15.6" x14ac:dyDescent="0.3">
      <c r="D42" s="132"/>
    </row>
    <row r="43" spans="1:12" ht="15.6" x14ac:dyDescent="0.3">
      <c r="D43" s="132"/>
    </row>
    <row r="44" spans="1:12" ht="15.6" x14ac:dyDescent="0.3">
      <c r="D44" s="132"/>
    </row>
    <row r="45" spans="1:12" ht="15.6" x14ac:dyDescent="0.3">
      <c r="D45" s="132"/>
    </row>
  </sheetData>
  <mergeCells count="11">
    <mergeCell ref="A20:C20"/>
    <mergeCell ref="D20:F20"/>
    <mergeCell ref="H20:I20"/>
    <mergeCell ref="J20:L20"/>
    <mergeCell ref="A3:L3"/>
    <mergeCell ref="A4:L4"/>
    <mergeCell ref="A5:L5"/>
    <mergeCell ref="A7:D7"/>
    <mergeCell ref="E7:G7"/>
    <mergeCell ref="H7:I7"/>
    <mergeCell ref="J7:L7"/>
  </mergeCells>
  <pageMargins left="0.7" right="0.7" top="0.75" bottom="0.75" header="0.3" footer="0.3"/>
  <pageSetup orientation="portrait" horizontalDpi="0" verticalDpi="0" r:id="rId1"/>
  <ignoredErrors>
    <ignoredError sqref="G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D90-B835-4768-AA60-1D15E53BE01F}">
  <dimension ref="A2:N146"/>
  <sheetViews>
    <sheetView topLeftCell="A125" workbookViewId="0">
      <selection activeCell="M151" sqref="M151"/>
    </sheetView>
  </sheetViews>
  <sheetFormatPr baseColWidth="10" defaultColWidth="8.88671875" defaultRowHeight="14.4" x14ac:dyDescent="0.3"/>
  <cols>
    <col min="1" max="1" width="4.109375" customWidth="1"/>
    <col min="2" max="2" width="18.21875" customWidth="1"/>
    <col min="3" max="3" width="13.33203125" customWidth="1"/>
    <col min="4" max="4" width="12.33203125" customWidth="1"/>
    <col min="5" max="5" width="15" customWidth="1"/>
    <col min="6" max="6" width="14.5546875" customWidth="1"/>
    <col min="7" max="7" width="14.109375" customWidth="1"/>
    <col min="8" max="8" width="14.88671875" customWidth="1"/>
    <col min="9" max="10" width="14.5546875" customWidth="1"/>
    <col min="11" max="11" width="13.6640625" customWidth="1"/>
    <col min="14" max="14" width="10.5546875" customWidth="1"/>
  </cols>
  <sheetData>
    <row r="2" spans="1:14" x14ac:dyDescent="0.3">
      <c r="J2" s="198"/>
    </row>
    <row r="3" spans="1:14" x14ac:dyDescent="0.3">
      <c r="J3" s="198"/>
    </row>
    <row r="4" spans="1:14" x14ac:dyDescent="0.3">
      <c r="J4" s="198"/>
    </row>
    <row r="5" spans="1:14" x14ac:dyDescent="0.3">
      <c r="J5" s="198"/>
    </row>
    <row r="6" spans="1:14" x14ac:dyDescent="0.3">
      <c r="J6" s="198"/>
    </row>
    <row r="7" spans="1:14" x14ac:dyDescent="0.3">
      <c r="J7" s="198"/>
    </row>
    <row r="8" spans="1:14" ht="18" x14ac:dyDescent="0.35">
      <c r="A8" s="186" t="s">
        <v>20</v>
      </c>
      <c r="B8" s="186"/>
      <c r="C8" s="186"/>
      <c r="D8" s="186"/>
      <c r="E8" s="186"/>
      <c r="F8" s="186"/>
      <c r="G8" s="186"/>
      <c r="H8" s="186"/>
      <c r="I8" s="186"/>
      <c r="J8" s="186"/>
    </row>
    <row r="9" spans="1:14" ht="15.6" x14ac:dyDescent="0.3">
      <c r="A9" s="168" t="s">
        <v>102</v>
      </c>
      <c r="B9" s="168"/>
      <c r="C9" s="168"/>
      <c r="D9" s="168"/>
      <c r="E9" s="168"/>
      <c r="F9" s="168"/>
      <c r="G9" s="168"/>
      <c r="H9" s="168"/>
      <c r="I9" s="168"/>
      <c r="J9" s="168"/>
    </row>
    <row r="10" spans="1:14" ht="15.6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4" ht="17.399999999999999" customHeight="1" x14ac:dyDescent="0.3">
      <c r="A11" s="199" t="s">
        <v>103</v>
      </c>
      <c r="B11" s="199" t="s">
        <v>104</v>
      </c>
      <c r="C11" s="199"/>
      <c r="D11" s="199"/>
      <c r="E11" s="27"/>
      <c r="F11" s="27"/>
      <c r="G11" s="27"/>
      <c r="H11" s="27"/>
      <c r="I11" s="27"/>
      <c r="J11" s="27"/>
    </row>
    <row r="12" spans="1:14" ht="16.2" thickBot="1" x14ac:dyDescent="0.35">
      <c r="A12" s="200"/>
      <c r="B12" s="200"/>
      <c r="C12" s="200"/>
      <c r="D12" s="200"/>
      <c r="E12" s="200"/>
      <c r="F12" s="27"/>
      <c r="G12" s="27"/>
      <c r="H12" s="27"/>
      <c r="I12" s="27"/>
      <c r="J12" s="27"/>
    </row>
    <row r="13" spans="1:14" ht="18.600000000000001" thickBot="1" x14ac:dyDescent="0.35">
      <c r="A13" s="202" t="s">
        <v>105</v>
      </c>
      <c r="B13" s="203"/>
      <c r="C13" s="203"/>
      <c r="D13" s="203"/>
      <c r="E13" s="203"/>
      <c r="F13" s="204"/>
      <c r="G13" s="204"/>
      <c r="H13" s="204"/>
      <c r="I13" s="204"/>
      <c r="J13" s="205"/>
    </row>
    <row r="14" spans="1:14" ht="29.4" customHeight="1" thickBot="1" x14ac:dyDescent="0.35">
      <c r="A14" s="169" t="s">
        <v>24</v>
      </c>
      <c r="B14" s="172" t="s">
        <v>25</v>
      </c>
      <c r="C14" s="206" t="s">
        <v>26</v>
      </c>
      <c r="D14" s="207" t="s">
        <v>106</v>
      </c>
      <c r="E14" s="208"/>
      <c r="F14" s="209"/>
      <c r="G14" s="175" t="s">
        <v>107</v>
      </c>
      <c r="H14" s="176"/>
      <c r="I14" s="176"/>
      <c r="J14" s="210"/>
      <c r="L14" s="199"/>
      <c r="N14" s="211"/>
    </row>
    <row r="15" spans="1:14" ht="43.8" customHeight="1" thickBot="1" x14ac:dyDescent="0.35">
      <c r="A15" s="171"/>
      <c r="B15" s="173"/>
      <c r="C15" s="212"/>
      <c r="D15" s="213" t="s">
        <v>108</v>
      </c>
      <c r="E15" s="214" t="s">
        <v>27</v>
      </c>
      <c r="F15" s="215" t="s">
        <v>28</v>
      </c>
      <c r="G15" s="213" t="s">
        <v>108</v>
      </c>
      <c r="H15" s="214" t="s">
        <v>109</v>
      </c>
      <c r="I15" s="216" t="s">
        <v>28</v>
      </c>
      <c r="J15" s="217" t="s">
        <v>110</v>
      </c>
      <c r="K15" s="199"/>
      <c r="L15" s="152"/>
    </row>
    <row r="16" spans="1:14" ht="18.600000000000001" thickBot="1" x14ac:dyDescent="0.4">
      <c r="A16" s="30">
        <v>1</v>
      </c>
      <c r="B16" s="218" t="s">
        <v>15</v>
      </c>
      <c r="C16" s="219">
        <v>149637</v>
      </c>
      <c r="D16" s="220">
        <v>43840</v>
      </c>
      <c r="E16" s="77">
        <v>39701</v>
      </c>
      <c r="F16" s="77">
        <f>D16+E16</f>
        <v>83541</v>
      </c>
      <c r="G16" s="77">
        <v>20744</v>
      </c>
      <c r="H16" s="83">
        <v>43374</v>
      </c>
      <c r="I16" s="78">
        <f>H16+G16</f>
        <v>64118</v>
      </c>
      <c r="J16" s="365">
        <f>I16/F16</f>
        <v>0.76750338157311981</v>
      </c>
      <c r="K16" s="221"/>
    </row>
    <row r="17" spans="1:14" ht="18.600000000000001" thickBot="1" x14ac:dyDescent="0.4">
      <c r="A17" s="32">
        <v>2</v>
      </c>
      <c r="B17" s="222" t="s">
        <v>32</v>
      </c>
      <c r="C17" s="223">
        <v>105588.33</v>
      </c>
      <c r="D17" s="224">
        <v>7173</v>
      </c>
      <c r="E17" s="79">
        <v>28702</v>
      </c>
      <c r="F17" s="79">
        <f t="shared" ref="F17:F26" si="0">D17+E17</f>
        <v>35875</v>
      </c>
      <c r="G17" s="79">
        <v>2510.5500000000002</v>
      </c>
      <c r="H17" s="225">
        <v>28418.52</v>
      </c>
      <c r="I17" s="80">
        <f t="shared" ref="I17:I25" si="1">H17+G17</f>
        <v>30929.07</v>
      </c>
      <c r="J17" s="366">
        <f t="shared" ref="J17:J26" si="2">I17/F17</f>
        <v>0.86213435540069683</v>
      </c>
      <c r="N17" t="s">
        <v>55</v>
      </c>
    </row>
    <row r="18" spans="1:14" ht="18.600000000000001" thickBot="1" x14ac:dyDescent="0.4">
      <c r="A18" s="185">
        <v>3</v>
      </c>
      <c r="B18" s="218" t="s">
        <v>10</v>
      </c>
      <c r="C18" s="219">
        <v>44265.35</v>
      </c>
      <c r="D18" s="226">
        <v>1927</v>
      </c>
      <c r="E18" s="227">
        <v>6721</v>
      </c>
      <c r="F18" s="77">
        <f t="shared" si="0"/>
        <v>8648</v>
      </c>
      <c r="G18" s="77">
        <v>578.1</v>
      </c>
      <c r="H18" s="83">
        <v>6666.9</v>
      </c>
      <c r="I18" s="78">
        <f t="shared" si="1"/>
        <v>7245</v>
      </c>
      <c r="J18" s="365">
        <f t="shared" si="2"/>
        <v>0.83776595744680848</v>
      </c>
    </row>
    <row r="19" spans="1:14" ht="36.6" thickBot="1" x14ac:dyDescent="0.4">
      <c r="A19" s="185"/>
      <c r="B19" s="228" t="s">
        <v>111</v>
      </c>
      <c r="C19" s="219">
        <v>6714</v>
      </c>
      <c r="D19" s="229">
        <v>6155</v>
      </c>
      <c r="E19" s="230">
        <v>0</v>
      </c>
      <c r="F19" s="81">
        <f t="shared" si="0"/>
        <v>6155</v>
      </c>
      <c r="G19" s="230">
        <v>3787.69</v>
      </c>
      <c r="H19" s="231">
        <v>0</v>
      </c>
      <c r="I19" s="82">
        <f t="shared" si="1"/>
        <v>3787.69</v>
      </c>
      <c r="J19" s="367">
        <f t="shared" si="2"/>
        <v>0.61538424045491469</v>
      </c>
    </row>
    <row r="20" spans="1:14" ht="18.600000000000001" thickBot="1" x14ac:dyDescent="0.4">
      <c r="A20" s="32">
        <v>4</v>
      </c>
      <c r="B20" s="218" t="s">
        <v>17</v>
      </c>
      <c r="C20" s="219">
        <v>106540.9</v>
      </c>
      <c r="D20" s="232">
        <v>7644</v>
      </c>
      <c r="E20" s="233">
        <v>27877</v>
      </c>
      <c r="F20" s="77">
        <f t="shared" si="0"/>
        <v>35521</v>
      </c>
      <c r="G20" s="234">
        <v>2675.4</v>
      </c>
      <c r="H20" s="235">
        <v>20752.46</v>
      </c>
      <c r="I20" s="83">
        <f t="shared" si="1"/>
        <v>23427.86</v>
      </c>
      <c r="J20" s="365">
        <f t="shared" si="2"/>
        <v>0.65954956223079308</v>
      </c>
    </row>
    <row r="21" spans="1:14" ht="18.600000000000001" thickBot="1" x14ac:dyDescent="0.4">
      <c r="A21" s="35">
        <v>5</v>
      </c>
      <c r="B21" s="222" t="s">
        <v>11</v>
      </c>
      <c r="C21" s="236">
        <v>193414.16</v>
      </c>
      <c r="D21" s="237">
        <v>44978</v>
      </c>
      <c r="E21" s="238">
        <v>34143</v>
      </c>
      <c r="F21" s="79">
        <f t="shared" si="0"/>
        <v>79121</v>
      </c>
      <c r="G21" s="238">
        <v>17991.2</v>
      </c>
      <c r="H21" s="239">
        <v>40608.800000000003</v>
      </c>
      <c r="I21" s="80">
        <f t="shared" si="1"/>
        <v>58600</v>
      </c>
      <c r="J21" s="366">
        <f t="shared" si="2"/>
        <v>0.74063775735898185</v>
      </c>
    </row>
    <row r="22" spans="1:14" ht="18.600000000000001" thickBot="1" x14ac:dyDescent="0.4">
      <c r="A22" s="32">
        <v>6</v>
      </c>
      <c r="B22" s="218" t="s">
        <v>18</v>
      </c>
      <c r="C22" s="236">
        <v>560941</v>
      </c>
      <c r="D22" s="240">
        <v>14673</v>
      </c>
      <c r="E22" s="241">
        <v>181560</v>
      </c>
      <c r="F22" s="77">
        <f t="shared" si="0"/>
        <v>196233</v>
      </c>
      <c r="G22" s="77">
        <v>14034</v>
      </c>
      <c r="H22" s="83">
        <v>118163.74</v>
      </c>
      <c r="I22" s="78">
        <f t="shared" si="1"/>
        <v>132197.74</v>
      </c>
      <c r="J22" s="365">
        <f t="shared" si="2"/>
        <v>0.67367741409446924</v>
      </c>
    </row>
    <row r="23" spans="1:14" ht="18.600000000000001" thickBot="1" x14ac:dyDescent="0.4">
      <c r="A23" s="181">
        <v>7</v>
      </c>
      <c r="B23" s="242" t="s">
        <v>12</v>
      </c>
      <c r="C23" s="223">
        <v>170022</v>
      </c>
      <c r="D23" s="243">
        <v>39997</v>
      </c>
      <c r="E23" s="244">
        <v>20003</v>
      </c>
      <c r="F23" s="84">
        <f t="shared" si="0"/>
        <v>60000</v>
      </c>
      <c r="G23" s="84">
        <v>3650</v>
      </c>
      <c r="H23" s="245">
        <v>4000</v>
      </c>
      <c r="I23" s="85">
        <f t="shared" si="1"/>
        <v>7650</v>
      </c>
      <c r="J23" s="368">
        <f t="shared" si="2"/>
        <v>0.1275</v>
      </c>
    </row>
    <row r="24" spans="1:14" ht="36.6" customHeight="1" thickBot="1" x14ac:dyDescent="0.4">
      <c r="A24" s="182"/>
      <c r="B24" s="228" t="s">
        <v>112</v>
      </c>
      <c r="C24" s="219">
        <v>32450</v>
      </c>
      <c r="D24" s="81">
        <v>32450</v>
      </c>
      <c r="E24" s="24"/>
      <c r="F24" s="86">
        <f t="shared" si="0"/>
        <v>32450</v>
      </c>
      <c r="G24" s="81">
        <v>30000</v>
      </c>
      <c r="H24" s="246"/>
      <c r="I24" s="87">
        <f t="shared" si="1"/>
        <v>30000</v>
      </c>
      <c r="J24" s="369">
        <f t="shared" si="2"/>
        <v>0.92449922958397535</v>
      </c>
    </row>
    <row r="25" spans="1:14" ht="18.600000000000001" thickBot="1" x14ac:dyDescent="0.4">
      <c r="A25" s="37">
        <v>8</v>
      </c>
      <c r="B25" s="242" t="s">
        <v>13</v>
      </c>
      <c r="C25" s="247">
        <v>248486</v>
      </c>
      <c r="D25" s="248">
        <v>44635.199999999997</v>
      </c>
      <c r="E25" s="77">
        <v>89126.8</v>
      </c>
      <c r="F25" s="77">
        <f t="shared" si="0"/>
        <v>133762</v>
      </c>
      <c r="G25" s="77">
        <v>21267.8</v>
      </c>
      <c r="H25" s="83">
        <v>65544.320000000007</v>
      </c>
      <c r="I25" s="78">
        <f t="shared" si="1"/>
        <v>86812.12000000001</v>
      </c>
      <c r="J25" s="365">
        <f t="shared" si="2"/>
        <v>0.64900435101149812</v>
      </c>
    </row>
    <row r="26" spans="1:14" ht="18.600000000000001" thickBot="1" x14ac:dyDescent="0.4">
      <c r="A26" s="249" t="s">
        <v>35</v>
      </c>
      <c r="B26" s="250"/>
      <c r="C26" s="251">
        <f t="shared" ref="C26:I26" si="3">SUM(C16:C25)</f>
        <v>1618058.74</v>
      </c>
      <c r="D26" s="252">
        <f t="shared" si="3"/>
        <v>243472.2</v>
      </c>
      <c r="E26" s="253">
        <f t="shared" si="3"/>
        <v>427833.8</v>
      </c>
      <c r="F26" s="254">
        <f t="shared" si="0"/>
        <v>671306</v>
      </c>
      <c r="G26" s="255">
        <f t="shared" si="3"/>
        <v>117238.74</v>
      </c>
      <c r="H26" s="256">
        <f t="shared" si="3"/>
        <v>327528.74</v>
      </c>
      <c r="I26" s="257">
        <f t="shared" si="3"/>
        <v>444767.48</v>
      </c>
      <c r="J26" s="370">
        <f t="shared" si="2"/>
        <v>0.6625405999648446</v>
      </c>
    </row>
    <row r="28" spans="1:14" x14ac:dyDescent="0.3">
      <c r="A28" s="24" t="s">
        <v>113</v>
      </c>
      <c r="B28" s="24"/>
    </row>
    <row r="29" spans="1:14" x14ac:dyDescent="0.3">
      <c r="A29" s="24" t="s">
        <v>114</v>
      </c>
      <c r="B29" s="24"/>
    </row>
    <row r="31" spans="1:14" x14ac:dyDescent="0.3">
      <c r="A31" s="24" t="s">
        <v>115</v>
      </c>
      <c r="B31" s="24" t="s">
        <v>116</v>
      </c>
    </row>
    <row r="32" spans="1:14" ht="15" thickBot="1" x14ac:dyDescent="0.35"/>
    <row r="33" spans="1:11" ht="14.4" customHeight="1" thickBot="1" x14ac:dyDescent="0.35">
      <c r="A33" s="169" t="s">
        <v>24</v>
      </c>
      <c r="B33" s="172" t="s">
        <v>25</v>
      </c>
      <c r="C33" s="258" t="s">
        <v>117</v>
      </c>
      <c r="D33" s="259"/>
      <c r="E33" s="259"/>
      <c r="F33" s="259"/>
      <c r="G33" s="259"/>
      <c r="H33" s="259"/>
      <c r="I33" s="259"/>
      <c r="J33" s="259"/>
      <c r="K33" s="260"/>
    </row>
    <row r="34" spans="1:11" ht="14.4" customHeight="1" thickBot="1" x14ac:dyDescent="0.35">
      <c r="A34" s="170"/>
      <c r="B34" s="173"/>
      <c r="C34" s="177" t="s">
        <v>118</v>
      </c>
      <c r="D34" s="178"/>
      <c r="E34" s="177" t="s">
        <v>119</v>
      </c>
      <c r="F34" s="178"/>
      <c r="G34" s="177" t="s">
        <v>120</v>
      </c>
      <c r="H34" s="178"/>
      <c r="I34" s="177" t="s">
        <v>121</v>
      </c>
      <c r="J34" s="178"/>
      <c r="K34" s="179" t="s">
        <v>29</v>
      </c>
    </row>
    <row r="35" spans="1:11" ht="15" customHeight="1" thickBot="1" x14ac:dyDescent="0.35">
      <c r="A35" s="171"/>
      <c r="B35" s="174"/>
      <c r="C35" s="28" t="s">
        <v>30</v>
      </c>
      <c r="D35" s="28" t="s">
        <v>31</v>
      </c>
      <c r="E35" s="28" t="s">
        <v>30</v>
      </c>
      <c r="F35" s="28" t="s">
        <v>31</v>
      </c>
      <c r="G35" s="28" t="s">
        <v>30</v>
      </c>
      <c r="H35" s="29" t="s">
        <v>31</v>
      </c>
      <c r="I35" s="28" t="s">
        <v>30</v>
      </c>
      <c r="J35" s="261" t="s">
        <v>31</v>
      </c>
      <c r="K35" s="180"/>
    </row>
    <row r="36" spans="1:11" ht="18.600000000000001" thickBot="1" x14ac:dyDescent="0.4">
      <c r="A36" s="30">
        <v>1</v>
      </c>
      <c r="B36" s="31" t="s">
        <v>15</v>
      </c>
      <c r="C36" s="371">
        <v>25</v>
      </c>
      <c r="D36" s="365">
        <v>75</v>
      </c>
      <c r="E36" s="372">
        <v>500</v>
      </c>
      <c r="F36" s="365">
        <v>200</v>
      </c>
      <c r="G36" s="373">
        <v>7243</v>
      </c>
      <c r="H36" s="374">
        <v>13085</v>
      </c>
      <c r="I36" s="375">
        <v>5214</v>
      </c>
      <c r="J36" s="375">
        <v>10918</v>
      </c>
      <c r="K36" s="376">
        <f>C36+D36+E36+F36+G36+H36+I36+J36</f>
        <v>37260</v>
      </c>
    </row>
    <row r="37" spans="1:11" ht="18.600000000000001" thickBot="1" x14ac:dyDescent="0.4">
      <c r="A37" s="32">
        <v>2</v>
      </c>
      <c r="B37" s="33" t="s">
        <v>32</v>
      </c>
      <c r="C37" s="377">
        <v>15.52</v>
      </c>
      <c r="D37" s="377">
        <v>126.66</v>
      </c>
      <c r="E37" s="377">
        <v>379</v>
      </c>
      <c r="F37" s="377">
        <v>5600.22</v>
      </c>
      <c r="G37" s="365">
        <v>5.46</v>
      </c>
      <c r="H37" s="371">
        <v>1454.14</v>
      </c>
      <c r="I37" s="365">
        <v>92.05</v>
      </c>
      <c r="J37" s="365">
        <v>2264.85</v>
      </c>
      <c r="K37" s="376">
        <f t="shared" ref="K37:K45" si="4">C37+D37+E37+F37+G37+H37+I37+J37</f>
        <v>9937.9000000000015</v>
      </c>
    </row>
    <row r="38" spans="1:11" ht="18.600000000000001" thickBot="1" x14ac:dyDescent="0.4">
      <c r="A38" s="181">
        <v>3</v>
      </c>
      <c r="B38" s="31" t="s">
        <v>10</v>
      </c>
      <c r="C38" s="377">
        <v>7.2</v>
      </c>
      <c r="D38" s="377">
        <v>30</v>
      </c>
      <c r="E38" s="377">
        <v>136.81</v>
      </c>
      <c r="F38" s="377">
        <v>350.28</v>
      </c>
      <c r="G38" s="365">
        <v>190</v>
      </c>
      <c r="H38" s="371">
        <v>421.08</v>
      </c>
      <c r="I38" s="365">
        <v>229.22</v>
      </c>
      <c r="J38" s="365">
        <v>1298.9000000000001</v>
      </c>
      <c r="K38" s="376">
        <f t="shared" si="4"/>
        <v>2663.49</v>
      </c>
    </row>
    <row r="39" spans="1:11" ht="31.8" thickBot="1" x14ac:dyDescent="0.35">
      <c r="A39" s="182"/>
      <c r="B39" s="34" t="s">
        <v>33</v>
      </c>
      <c r="C39" s="378">
        <v>0</v>
      </c>
      <c r="D39" s="378">
        <v>0</v>
      </c>
      <c r="E39" s="378">
        <v>0</v>
      </c>
      <c r="F39" s="378">
        <v>0</v>
      </c>
      <c r="G39" s="378">
        <v>0</v>
      </c>
      <c r="H39" s="379">
        <v>0</v>
      </c>
      <c r="I39" s="379">
        <v>0</v>
      </c>
      <c r="J39" s="379">
        <v>0</v>
      </c>
      <c r="K39" s="378">
        <v>0</v>
      </c>
    </row>
    <row r="40" spans="1:11" ht="18.600000000000001" thickBot="1" x14ac:dyDescent="0.4">
      <c r="A40" s="32">
        <v>4</v>
      </c>
      <c r="B40" s="31" t="s">
        <v>17</v>
      </c>
      <c r="C40" s="377">
        <v>22</v>
      </c>
      <c r="D40" s="377">
        <v>51</v>
      </c>
      <c r="E40" s="377">
        <v>156</v>
      </c>
      <c r="F40" s="377">
        <v>1500</v>
      </c>
      <c r="G40" s="365">
        <v>170.1</v>
      </c>
      <c r="H40" s="371">
        <v>4570.8</v>
      </c>
      <c r="I40" s="365">
        <v>390</v>
      </c>
      <c r="J40" s="365">
        <v>6911.67</v>
      </c>
      <c r="K40" s="376">
        <f t="shared" si="4"/>
        <v>13771.57</v>
      </c>
    </row>
    <row r="41" spans="1:11" ht="18.600000000000001" thickBot="1" x14ac:dyDescent="0.4">
      <c r="A41" s="35">
        <v>5</v>
      </c>
      <c r="B41" s="33" t="s">
        <v>11</v>
      </c>
      <c r="C41" s="377">
        <v>0</v>
      </c>
      <c r="D41" s="377">
        <v>0</v>
      </c>
      <c r="E41" s="377">
        <v>142.22999999999999</v>
      </c>
      <c r="F41" s="377">
        <v>874.85</v>
      </c>
      <c r="G41" s="365">
        <v>440.9</v>
      </c>
      <c r="H41" s="371">
        <v>2759.79</v>
      </c>
      <c r="I41" s="365">
        <v>620.71</v>
      </c>
      <c r="J41" s="365">
        <v>3517.35</v>
      </c>
      <c r="K41" s="376">
        <f t="shared" si="4"/>
        <v>8355.83</v>
      </c>
    </row>
    <row r="42" spans="1:11" ht="18.600000000000001" thickBot="1" x14ac:dyDescent="0.4">
      <c r="A42" s="32">
        <v>6</v>
      </c>
      <c r="B42" s="31" t="s">
        <v>18</v>
      </c>
      <c r="C42" s="380">
        <v>0</v>
      </c>
      <c r="D42" s="368">
        <v>0</v>
      </c>
      <c r="E42" s="381">
        <v>100</v>
      </c>
      <c r="F42" s="382">
        <v>136.44</v>
      </c>
      <c r="G42" s="383">
        <v>4000</v>
      </c>
      <c r="H42" s="384">
        <v>12000</v>
      </c>
      <c r="I42" s="365">
        <v>8600</v>
      </c>
      <c r="J42" s="385">
        <v>23557</v>
      </c>
      <c r="K42" s="376">
        <f t="shared" si="4"/>
        <v>48393.440000000002</v>
      </c>
    </row>
    <row r="43" spans="1:11" ht="18.600000000000001" thickBot="1" x14ac:dyDescent="0.4">
      <c r="A43" s="181">
        <v>7</v>
      </c>
      <c r="B43" s="36" t="s">
        <v>12</v>
      </c>
      <c r="C43" s="371">
        <v>175</v>
      </c>
      <c r="D43" s="365">
        <v>350</v>
      </c>
      <c r="E43" s="372">
        <v>954</v>
      </c>
      <c r="F43" s="365">
        <v>1900</v>
      </c>
      <c r="G43" s="365">
        <v>1150</v>
      </c>
      <c r="H43" s="386">
        <v>2464</v>
      </c>
      <c r="I43" s="366">
        <v>628</v>
      </c>
      <c r="J43" s="387">
        <v>2986</v>
      </c>
      <c r="K43" s="388">
        <f t="shared" si="4"/>
        <v>10607</v>
      </c>
    </row>
    <row r="44" spans="1:11" ht="31.8" thickBot="1" x14ac:dyDescent="0.35">
      <c r="A44" s="182"/>
      <c r="B44" s="34" t="s">
        <v>34</v>
      </c>
      <c r="C44" s="379">
        <v>0</v>
      </c>
      <c r="D44" s="378">
        <v>0</v>
      </c>
      <c r="E44" s="389">
        <v>0</v>
      </c>
      <c r="F44" s="378">
        <v>0</v>
      </c>
      <c r="G44" s="390">
        <v>0</v>
      </c>
      <c r="H44" s="378">
        <v>0</v>
      </c>
      <c r="I44" s="378">
        <v>0</v>
      </c>
      <c r="J44" s="378">
        <v>0</v>
      </c>
      <c r="K44" s="378">
        <v>0</v>
      </c>
    </row>
    <row r="45" spans="1:11" ht="18.600000000000001" thickBot="1" x14ac:dyDescent="0.4">
      <c r="A45" s="37">
        <v>8</v>
      </c>
      <c r="B45" s="36" t="s">
        <v>13</v>
      </c>
      <c r="C45" s="371">
        <v>0</v>
      </c>
      <c r="D45" s="365">
        <v>0</v>
      </c>
      <c r="E45" s="372">
        <v>652</v>
      </c>
      <c r="F45" s="365">
        <v>1022.13</v>
      </c>
      <c r="G45" s="391">
        <v>3060.07</v>
      </c>
      <c r="H45" s="392">
        <v>8179</v>
      </c>
      <c r="I45" s="366">
        <v>5000</v>
      </c>
      <c r="J45" s="387">
        <v>15484</v>
      </c>
      <c r="K45" s="376">
        <f t="shared" si="4"/>
        <v>33397.199999999997</v>
      </c>
    </row>
    <row r="46" spans="1:11" ht="18.600000000000001" thickBot="1" x14ac:dyDescent="0.4">
      <c r="A46" s="249" t="s">
        <v>35</v>
      </c>
      <c r="B46" s="250"/>
      <c r="C46" s="370">
        <f t="shared" ref="C46:H46" si="5">SUM(C36:C45)</f>
        <v>244.72</v>
      </c>
      <c r="D46" s="256">
        <f t="shared" si="5"/>
        <v>632.66</v>
      </c>
      <c r="E46" s="257">
        <f t="shared" si="5"/>
        <v>3020.04</v>
      </c>
      <c r="F46" s="256">
        <f t="shared" si="5"/>
        <v>11583.92</v>
      </c>
      <c r="G46" s="370">
        <f t="shared" si="5"/>
        <v>16259.529999999999</v>
      </c>
      <c r="H46" s="393">
        <f t="shared" si="5"/>
        <v>44933.81</v>
      </c>
      <c r="I46" s="370">
        <f>SUM(I36:I45)</f>
        <v>20773.98</v>
      </c>
      <c r="J46" s="394">
        <f>SUM(J36:J45)</f>
        <v>66937.76999999999</v>
      </c>
      <c r="K46" s="395">
        <f>C46+D46+E46+F46+G46+H46+I46+J46</f>
        <v>164386.43</v>
      </c>
    </row>
    <row r="47" spans="1:11" ht="15.6" x14ac:dyDescent="0.3">
      <c r="A47" s="24" t="s">
        <v>113</v>
      </c>
      <c r="B47" s="24"/>
      <c r="C47" s="264"/>
    </row>
    <row r="48" spans="1:11" ht="15.6" x14ac:dyDescent="0.3">
      <c r="A48" s="24" t="s">
        <v>114</v>
      </c>
      <c r="B48" s="24"/>
      <c r="C48" s="264"/>
    </row>
    <row r="49" spans="1:8" ht="15.6" x14ac:dyDescent="0.3">
      <c r="A49" s="24"/>
      <c r="B49" s="24"/>
      <c r="C49" s="264"/>
    </row>
    <row r="50" spans="1:8" ht="15.6" x14ac:dyDescent="0.3">
      <c r="A50" s="265" t="s">
        <v>122</v>
      </c>
      <c r="B50" s="266" t="s">
        <v>123</v>
      </c>
      <c r="C50" s="264"/>
    </row>
    <row r="51" spans="1:8" ht="16.2" thickBot="1" x14ac:dyDescent="0.35">
      <c r="A51" s="267"/>
    </row>
    <row r="52" spans="1:8" ht="15.6" x14ac:dyDescent="0.3">
      <c r="A52" s="268">
        <v>1</v>
      </c>
      <c r="B52" s="269" t="s">
        <v>124</v>
      </c>
      <c r="C52" s="270">
        <v>68</v>
      </c>
    </row>
    <row r="53" spans="1:8" ht="15.6" x14ac:dyDescent="0.3">
      <c r="A53" s="271">
        <v>2</v>
      </c>
      <c r="B53" s="272" t="s">
        <v>125</v>
      </c>
      <c r="C53" s="273">
        <v>260</v>
      </c>
    </row>
    <row r="54" spans="1:8" ht="15.6" x14ac:dyDescent="0.3">
      <c r="A54" s="271">
        <v>3</v>
      </c>
      <c r="B54" s="272" t="s">
        <v>126</v>
      </c>
      <c r="C54" s="273">
        <v>119</v>
      </c>
    </row>
    <row r="55" spans="1:8" ht="15.6" x14ac:dyDescent="0.3">
      <c r="A55" s="271">
        <v>4</v>
      </c>
      <c r="B55" s="272" t="s">
        <v>127</v>
      </c>
      <c r="C55" s="273">
        <v>280</v>
      </c>
    </row>
    <row r="56" spans="1:8" ht="15.6" x14ac:dyDescent="0.3">
      <c r="A56" s="271">
        <v>5</v>
      </c>
      <c r="B56" s="272" t="s">
        <v>128</v>
      </c>
      <c r="C56" s="273">
        <v>290</v>
      </c>
    </row>
    <row r="57" spans="1:8" ht="15.6" x14ac:dyDescent="0.3">
      <c r="A57" s="271">
        <v>6</v>
      </c>
      <c r="B57" s="272" t="s">
        <v>129</v>
      </c>
      <c r="C57" s="273">
        <v>615</v>
      </c>
    </row>
    <row r="58" spans="1:8" ht="15.6" x14ac:dyDescent="0.3">
      <c r="A58" s="271">
        <v>7</v>
      </c>
      <c r="B58" s="272" t="s">
        <v>130</v>
      </c>
      <c r="C58" s="273">
        <v>385</v>
      </c>
    </row>
    <row r="59" spans="1:8" ht="16.2" thickBot="1" x14ac:dyDescent="0.35">
      <c r="A59" s="274">
        <v>8</v>
      </c>
      <c r="B59" s="275" t="s">
        <v>131</v>
      </c>
      <c r="C59" s="276">
        <v>480</v>
      </c>
    </row>
    <row r="60" spans="1:8" ht="16.2" thickBot="1" x14ac:dyDescent="0.35">
      <c r="A60" s="277" t="s">
        <v>28</v>
      </c>
      <c r="B60" s="278"/>
      <c r="C60" s="279">
        <f>SUM(C52:C59)</f>
        <v>2497</v>
      </c>
    </row>
    <row r="61" spans="1:8" ht="15.6" x14ac:dyDescent="0.3">
      <c r="A61" s="262"/>
      <c r="B61" s="263"/>
    </row>
    <row r="62" spans="1:8" ht="15.6" x14ac:dyDescent="0.3">
      <c r="A62" s="265" t="s">
        <v>132</v>
      </c>
      <c r="B62" s="266" t="s">
        <v>133</v>
      </c>
      <c r="C62" s="264"/>
    </row>
    <row r="63" spans="1:8" ht="15" thickBot="1" x14ac:dyDescent="0.35"/>
    <row r="64" spans="1:8" ht="16.2" customHeight="1" thickBot="1" x14ac:dyDescent="0.35">
      <c r="A64" s="31" t="s">
        <v>134</v>
      </c>
      <c r="B64" s="280"/>
      <c r="C64" s="280"/>
      <c r="D64" s="280"/>
      <c r="E64" s="280"/>
      <c r="F64" s="280"/>
      <c r="G64" s="280"/>
      <c r="H64" s="281"/>
    </row>
    <row r="65" spans="1:11" ht="27" thickBot="1" x14ac:dyDescent="0.35">
      <c r="A65" s="38"/>
      <c r="B65" s="39" t="s">
        <v>14</v>
      </c>
      <c r="C65" s="40" t="s">
        <v>135</v>
      </c>
      <c r="D65" s="40" t="s">
        <v>36</v>
      </c>
      <c r="E65" s="41" t="s">
        <v>37</v>
      </c>
      <c r="F65" s="42" t="s">
        <v>1</v>
      </c>
      <c r="G65" s="43" t="s">
        <v>2</v>
      </c>
      <c r="H65" s="40" t="s">
        <v>9</v>
      </c>
    </row>
    <row r="66" spans="1:11" ht="15" thickBot="1" x14ac:dyDescent="0.35">
      <c r="A66" s="44">
        <v>1</v>
      </c>
      <c r="B66" s="45" t="s">
        <v>38</v>
      </c>
      <c r="C66" s="46">
        <v>0</v>
      </c>
      <c r="D66" s="47">
        <v>0</v>
      </c>
      <c r="E66" s="46">
        <v>0</v>
      </c>
      <c r="F66" s="47">
        <v>0</v>
      </c>
      <c r="G66" s="46">
        <v>0</v>
      </c>
      <c r="H66" s="48">
        <f>F66+G66</f>
        <v>0</v>
      </c>
    </row>
    <row r="67" spans="1:11" ht="15" thickBot="1" x14ac:dyDescent="0.35">
      <c r="A67" s="49">
        <v>2</v>
      </c>
      <c r="B67" s="45" t="s">
        <v>16</v>
      </c>
      <c r="C67" s="50">
        <v>2</v>
      </c>
      <c r="D67" s="47">
        <v>0</v>
      </c>
      <c r="E67" s="46">
        <v>0</v>
      </c>
      <c r="F67" s="51">
        <v>2</v>
      </c>
      <c r="G67" s="50">
        <v>0</v>
      </c>
      <c r="H67" s="48">
        <f t="shared" ref="H67:H74" si="6">F67+G67</f>
        <v>2</v>
      </c>
    </row>
    <row r="68" spans="1:11" ht="15" thickBot="1" x14ac:dyDescent="0.35">
      <c r="A68" s="49">
        <v>3</v>
      </c>
      <c r="B68" s="45" t="s">
        <v>10</v>
      </c>
      <c r="C68" s="50">
        <v>0</v>
      </c>
      <c r="D68" s="47">
        <v>0</v>
      </c>
      <c r="E68" s="46">
        <v>0</v>
      </c>
      <c r="F68" s="51">
        <v>0</v>
      </c>
      <c r="G68" s="50">
        <v>0</v>
      </c>
      <c r="H68" s="48">
        <f t="shared" si="6"/>
        <v>0</v>
      </c>
    </row>
    <row r="69" spans="1:11" ht="15" thickBot="1" x14ac:dyDescent="0.35">
      <c r="A69" s="49">
        <v>4</v>
      </c>
      <c r="B69" s="52" t="s">
        <v>17</v>
      </c>
      <c r="C69" s="53">
        <v>0</v>
      </c>
      <c r="D69" s="47">
        <v>0</v>
      </c>
      <c r="E69" s="46">
        <v>0</v>
      </c>
      <c r="F69" s="54">
        <v>0</v>
      </c>
      <c r="G69" s="50">
        <v>0</v>
      </c>
      <c r="H69" s="48">
        <f t="shared" si="6"/>
        <v>0</v>
      </c>
    </row>
    <row r="70" spans="1:11" ht="15" thickBot="1" x14ac:dyDescent="0.35">
      <c r="A70" s="55">
        <v>5</v>
      </c>
      <c r="B70" s="45" t="s">
        <v>11</v>
      </c>
      <c r="C70" s="56">
        <v>1</v>
      </c>
      <c r="D70" s="51">
        <v>1</v>
      </c>
      <c r="E70" s="46">
        <v>0</v>
      </c>
      <c r="F70" s="57">
        <v>2</v>
      </c>
      <c r="G70" s="50">
        <v>0</v>
      </c>
      <c r="H70" s="48">
        <f t="shared" si="6"/>
        <v>2</v>
      </c>
    </row>
    <row r="71" spans="1:11" ht="15" thickBot="1" x14ac:dyDescent="0.35">
      <c r="A71" s="58">
        <v>6</v>
      </c>
      <c r="B71" s="59" t="s">
        <v>18</v>
      </c>
      <c r="C71" s="50">
        <v>0</v>
      </c>
      <c r="D71" s="63">
        <v>0</v>
      </c>
      <c r="E71" s="46">
        <v>0</v>
      </c>
      <c r="F71" s="51">
        <v>0</v>
      </c>
      <c r="G71" s="50">
        <v>0</v>
      </c>
      <c r="H71" s="48">
        <f t="shared" si="6"/>
        <v>0</v>
      </c>
    </row>
    <row r="72" spans="1:11" ht="15" thickBot="1" x14ac:dyDescent="0.35">
      <c r="A72" s="58">
        <v>7</v>
      </c>
      <c r="B72" s="59" t="s">
        <v>12</v>
      </c>
      <c r="C72" s="50">
        <v>0</v>
      </c>
      <c r="D72" s="63">
        <v>0</v>
      </c>
      <c r="E72" s="46">
        <v>0</v>
      </c>
      <c r="F72" s="51">
        <v>0</v>
      </c>
      <c r="G72" s="50">
        <v>0</v>
      </c>
      <c r="H72" s="48">
        <f t="shared" si="6"/>
        <v>0</v>
      </c>
    </row>
    <row r="73" spans="1:11" ht="15" thickBot="1" x14ac:dyDescent="0.35">
      <c r="A73" s="61">
        <v>8</v>
      </c>
      <c r="B73" s="62" t="s">
        <v>13</v>
      </c>
      <c r="C73" s="60">
        <v>64</v>
      </c>
      <c r="D73" s="63">
        <v>0</v>
      </c>
      <c r="E73" s="46">
        <v>0</v>
      </c>
      <c r="F73" s="63">
        <v>61</v>
      </c>
      <c r="G73" s="60">
        <v>3</v>
      </c>
      <c r="H73" s="48">
        <f t="shared" si="6"/>
        <v>64</v>
      </c>
    </row>
    <row r="74" spans="1:11" ht="18" thickBot="1" x14ac:dyDescent="0.35">
      <c r="A74" s="183" t="s">
        <v>9</v>
      </c>
      <c r="B74" s="184"/>
      <c r="C74" s="65">
        <f>SUM(C66:C73)</f>
        <v>67</v>
      </c>
      <c r="D74" s="66">
        <f>SUM(D66:D73)</f>
        <v>1</v>
      </c>
      <c r="E74" s="67">
        <v>0</v>
      </c>
      <c r="F74" s="68">
        <f>SUM(F66:F73)</f>
        <v>65</v>
      </c>
      <c r="G74" s="67">
        <f>SUM(G66:G73)</f>
        <v>3</v>
      </c>
      <c r="H74" s="282">
        <f t="shared" si="6"/>
        <v>68</v>
      </c>
    </row>
    <row r="76" spans="1:11" ht="15" thickBot="1" x14ac:dyDescent="0.35"/>
    <row r="77" spans="1:11" ht="16.2" thickBot="1" x14ac:dyDescent="0.35">
      <c r="B77" s="283" t="s">
        <v>39</v>
      </c>
      <c r="C77" s="284"/>
      <c r="D77" s="284"/>
      <c r="E77" s="284"/>
      <c r="F77" s="284"/>
      <c r="G77" s="284"/>
      <c r="H77" s="284"/>
      <c r="I77" s="284"/>
      <c r="J77" s="284"/>
      <c r="K77" s="285"/>
    </row>
    <row r="78" spans="1:11" ht="24.6" thickBot="1" x14ac:dyDescent="0.35">
      <c r="B78" s="286" t="s">
        <v>25</v>
      </c>
      <c r="C78" s="287" t="s">
        <v>40</v>
      </c>
      <c r="D78" s="288"/>
      <c r="E78" s="289" t="s">
        <v>41</v>
      </c>
      <c r="F78" s="290" t="s">
        <v>42</v>
      </c>
      <c r="G78" s="291"/>
      <c r="H78" s="286" t="s">
        <v>43</v>
      </c>
      <c r="I78" s="289" t="s">
        <v>44</v>
      </c>
      <c r="J78" s="292" t="s">
        <v>45</v>
      </c>
      <c r="K78" s="293" t="s">
        <v>136</v>
      </c>
    </row>
    <row r="79" spans="1:11" x14ac:dyDescent="0.3">
      <c r="A79" s="69">
        <v>1</v>
      </c>
      <c r="B79" s="294" t="s">
        <v>13</v>
      </c>
      <c r="C79" s="295" t="s">
        <v>137</v>
      </c>
      <c r="D79" s="296"/>
      <c r="E79" s="297" t="s">
        <v>138</v>
      </c>
      <c r="F79" s="298" t="s">
        <v>139</v>
      </c>
      <c r="G79" s="299"/>
      <c r="H79" s="300" t="s">
        <v>140</v>
      </c>
      <c r="I79" s="301">
        <v>1</v>
      </c>
      <c r="J79" s="302"/>
      <c r="K79" s="303" t="s">
        <v>46</v>
      </c>
    </row>
    <row r="80" spans="1:11" x14ac:dyDescent="0.3">
      <c r="A80" s="71">
        <v>2</v>
      </c>
      <c r="B80" s="294"/>
      <c r="C80" s="304" t="s">
        <v>141</v>
      </c>
      <c r="D80" s="305"/>
      <c r="E80" s="306" t="s">
        <v>142</v>
      </c>
      <c r="F80" s="307" t="s">
        <v>139</v>
      </c>
      <c r="G80" s="308"/>
      <c r="H80" s="300" t="s">
        <v>140</v>
      </c>
      <c r="I80" s="309">
        <v>1</v>
      </c>
      <c r="J80" s="310"/>
      <c r="K80" s="311" t="s">
        <v>46</v>
      </c>
    </row>
    <row r="81" spans="1:11" x14ac:dyDescent="0.3">
      <c r="A81" s="71">
        <v>3</v>
      </c>
      <c r="B81" s="294"/>
      <c r="C81" s="304" t="s">
        <v>141</v>
      </c>
      <c r="D81" s="305"/>
      <c r="E81" s="306" t="s">
        <v>143</v>
      </c>
      <c r="F81" s="307" t="s">
        <v>139</v>
      </c>
      <c r="G81" s="308"/>
      <c r="H81" s="300" t="s">
        <v>140</v>
      </c>
      <c r="I81" s="309">
        <v>1</v>
      </c>
      <c r="J81" s="310"/>
      <c r="K81" s="311" t="s">
        <v>46</v>
      </c>
    </row>
    <row r="82" spans="1:11" x14ac:dyDescent="0.3">
      <c r="A82" s="71">
        <v>4</v>
      </c>
      <c r="B82" s="294"/>
      <c r="C82" s="304" t="s">
        <v>144</v>
      </c>
      <c r="D82" s="305"/>
      <c r="E82" s="306" t="s">
        <v>145</v>
      </c>
      <c r="F82" s="307" t="s">
        <v>139</v>
      </c>
      <c r="G82" s="308"/>
      <c r="H82" s="300" t="s">
        <v>140</v>
      </c>
      <c r="I82" s="309">
        <v>1</v>
      </c>
      <c r="J82" s="310"/>
      <c r="K82" s="311" t="s">
        <v>46</v>
      </c>
    </row>
    <row r="83" spans="1:11" x14ac:dyDescent="0.3">
      <c r="A83" s="71">
        <v>5</v>
      </c>
      <c r="B83" s="294"/>
      <c r="C83" s="304" t="s">
        <v>146</v>
      </c>
      <c r="D83" s="305"/>
      <c r="E83" s="306" t="s">
        <v>147</v>
      </c>
      <c r="F83" s="307" t="s">
        <v>139</v>
      </c>
      <c r="G83" s="308"/>
      <c r="H83" s="312" t="s">
        <v>148</v>
      </c>
      <c r="I83" s="309">
        <v>1</v>
      </c>
      <c r="J83" s="310"/>
      <c r="K83" s="311" t="s">
        <v>46</v>
      </c>
    </row>
    <row r="84" spans="1:11" x14ac:dyDescent="0.3">
      <c r="A84" s="71">
        <v>6</v>
      </c>
      <c r="B84" s="294"/>
      <c r="C84" s="304" t="s">
        <v>149</v>
      </c>
      <c r="D84" s="305"/>
      <c r="E84" s="306" t="s">
        <v>150</v>
      </c>
      <c r="F84" s="307" t="s">
        <v>139</v>
      </c>
      <c r="G84" s="308"/>
      <c r="H84" s="300" t="s">
        <v>140</v>
      </c>
      <c r="I84" s="309">
        <v>1</v>
      </c>
      <c r="J84" s="310"/>
      <c r="K84" s="311" t="s">
        <v>46</v>
      </c>
    </row>
    <row r="85" spans="1:11" x14ac:dyDescent="0.3">
      <c r="A85" s="71">
        <v>7</v>
      </c>
      <c r="B85" s="294"/>
      <c r="C85" s="304" t="s">
        <v>151</v>
      </c>
      <c r="D85" s="305"/>
      <c r="E85" s="306" t="s">
        <v>152</v>
      </c>
      <c r="F85" s="307" t="s">
        <v>139</v>
      </c>
      <c r="G85" s="308"/>
      <c r="H85" s="312" t="s">
        <v>148</v>
      </c>
      <c r="I85" s="309">
        <v>1</v>
      </c>
      <c r="J85" s="310"/>
      <c r="K85" s="311" t="s">
        <v>46</v>
      </c>
    </row>
    <row r="86" spans="1:11" x14ac:dyDescent="0.3">
      <c r="A86" s="71">
        <v>8</v>
      </c>
      <c r="B86" s="294"/>
      <c r="C86" s="304" t="s">
        <v>153</v>
      </c>
      <c r="D86" s="305"/>
      <c r="E86" s="306" t="s">
        <v>154</v>
      </c>
      <c r="F86" s="307" t="s">
        <v>139</v>
      </c>
      <c r="G86" s="308"/>
      <c r="H86" s="300" t="s">
        <v>140</v>
      </c>
      <c r="I86" s="309">
        <v>1</v>
      </c>
      <c r="J86" s="310"/>
      <c r="K86" s="311" t="s">
        <v>46</v>
      </c>
    </row>
    <row r="87" spans="1:11" x14ac:dyDescent="0.3">
      <c r="A87" s="71">
        <v>9</v>
      </c>
      <c r="B87" s="294"/>
      <c r="C87" s="304" t="s">
        <v>155</v>
      </c>
      <c r="D87" s="305"/>
      <c r="E87" s="306" t="s">
        <v>156</v>
      </c>
      <c r="F87" s="307" t="s">
        <v>139</v>
      </c>
      <c r="G87" s="308"/>
      <c r="H87" s="300" t="s">
        <v>140</v>
      </c>
      <c r="I87" s="309">
        <v>1</v>
      </c>
      <c r="J87" s="310"/>
      <c r="K87" s="311" t="s">
        <v>46</v>
      </c>
    </row>
    <row r="88" spans="1:11" x14ac:dyDescent="0.3">
      <c r="A88" s="71">
        <v>10</v>
      </c>
      <c r="B88" s="294"/>
      <c r="C88" s="304" t="s">
        <v>157</v>
      </c>
      <c r="D88" s="305"/>
      <c r="E88" s="306" t="s">
        <v>158</v>
      </c>
      <c r="F88" s="298" t="s">
        <v>139</v>
      </c>
      <c r="G88" s="308"/>
      <c r="H88" s="300" t="s">
        <v>140</v>
      </c>
      <c r="I88" s="309">
        <v>1</v>
      </c>
      <c r="J88" s="310"/>
      <c r="K88" s="311" t="s">
        <v>46</v>
      </c>
    </row>
    <row r="89" spans="1:11" x14ac:dyDescent="0.3">
      <c r="A89" s="71">
        <v>11</v>
      </c>
      <c r="B89" s="294"/>
      <c r="C89" s="304" t="s">
        <v>159</v>
      </c>
      <c r="D89" s="305"/>
      <c r="E89" s="306" t="s">
        <v>160</v>
      </c>
      <c r="F89" s="307" t="s">
        <v>161</v>
      </c>
      <c r="G89" s="308"/>
      <c r="H89" s="300" t="s">
        <v>140</v>
      </c>
      <c r="I89" s="309">
        <v>1</v>
      </c>
      <c r="J89" s="310"/>
      <c r="K89" s="311" t="s">
        <v>46</v>
      </c>
    </row>
    <row r="90" spans="1:11" x14ac:dyDescent="0.3">
      <c r="A90" s="71">
        <v>12</v>
      </c>
      <c r="B90" s="294"/>
      <c r="C90" s="304" t="s">
        <v>162</v>
      </c>
      <c r="D90" s="305"/>
      <c r="E90" s="306" t="s">
        <v>163</v>
      </c>
      <c r="F90" s="307" t="s">
        <v>161</v>
      </c>
      <c r="G90" s="308"/>
      <c r="H90" s="312" t="s">
        <v>148</v>
      </c>
      <c r="I90" s="309">
        <v>1</v>
      </c>
      <c r="J90" s="310"/>
      <c r="K90" s="311" t="s">
        <v>46</v>
      </c>
    </row>
    <row r="91" spans="1:11" x14ac:dyDescent="0.3">
      <c r="A91" s="71">
        <v>13</v>
      </c>
      <c r="B91" s="294"/>
      <c r="C91" s="304" t="s">
        <v>164</v>
      </c>
      <c r="D91" s="305"/>
      <c r="E91" s="306" t="s">
        <v>165</v>
      </c>
      <c r="F91" s="307" t="s">
        <v>161</v>
      </c>
      <c r="G91" s="308"/>
      <c r="H91" s="300" t="s">
        <v>140</v>
      </c>
      <c r="I91" s="309">
        <v>1</v>
      </c>
      <c r="J91" s="310"/>
      <c r="K91" s="311" t="s">
        <v>46</v>
      </c>
    </row>
    <row r="92" spans="1:11" x14ac:dyDescent="0.3">
      <c r="A92" s="71">
        <v>14</v>
      </c>
      <c r="B92" s="294"/>
      <c r="C92" s="304" t="s">
        <v>166</v>
      </c>
      <c r="D92" s="305"/>
      <c r="E92" s="306" t="s">
        <v>47</v>
      </c>
      <c r="F92" s="307" t="s">
        <v>161</v>
      </c>
      <c r="G92" s="308"/>
      <c r="H92" s="312" t="s">
        <v>148</v>
      </c>
      <c r="I92" s="309">
        <v>1</v>
      </c>
      <c r="J92" s="310"/>
      <c r="K92" s="311" t="s">
        <v>46</v>
      </c>
    </row>
    <row r="93" spans="1:11" x14ac:dyDescent="0.3">
      <c r="A93" s="71">
        <v>15</v>
      </c>
      <c r="B93" s="294"/>
      <c r="C93" s="304" t="s">
        <v>167</v>
      </c>
      <c r="D93" s="305"/>
      <c r="E93" s="306" t="s">
        <v>168</v>
      </c>
      <c r="F93" s="307" t="s">
        <v>161</v>
      </c>
      <c r="G93" s="308"/>
      <c r="H93" s="312" t="s">
        <v>148</v>
      </c>
      <c r="I93" s="309">
        <v>1</v>
      </c>
      <c r="J93" s="310"/>
      <c r="K93" s="311" t="s">
        <v>46</v>
      </c>
    </row>
    <row r="94" spans="1:11" x14ac:dyDescent="0.3">
      <c r="A94" s="71">
        <v>16</v>
      </c>
      <c r="B94" s="294"/>
      <c r="C94" s="304" t="s">
        <v>169</v>
      </c>
      <c r="D94" s="305"/>
      <c r="E94" s="306" t="s">
        <v>170</v>
      </c>
      <c r="F94" s="307" t="s">
        <v>161</v>
      </c>
      <c r="G94" s="308"/>
      <c r="H94" s="312" t="s">
        <v>148</v>
      </c>
      <c r="I94" s="309">
        <v>1</v>
      </c>
      <c r="J94" s="310"/>
      <c r="K94" s="311" t="s">
        <v>46</v>
      </c>
    </row>
    <row r="95" spans="1:11" x14ac:dyDescent="0.3">
      <c r="A95" s="71">
        <v>17</v>
      </c>
      <c r="B95" s="294"/>
      <c r="C95" s="304" t="s">
        <v>171</v>
      </c>
      <c r="D95" s="305"/>
      <c r="E95" s="306" t="s">
        <v>172</v>
      </c>
      <c r="F95" s="307" t="s">
        <v>161</v>
      </c>
      <c r="G95" s="308"/>
      <c r="H95" s="312" t="s">
        <v>148</v>
      </c>
      <c r="I95" s="309">
        <v>1</v>
      </c>
      <c r="J95" s="310"/>
      <c r="K95" s="311" t="s">
        <v>46</v>
      </c>
    </row>
    <row r="96" spans="1:11" x14ac:dyDescent="0.3">
      <c r="A96" s="71">
        <v>18</v>
      </c>
      <c r="B96" s="294"/>
      <c r="C96" s="304" t="s">
        <v>173</v>
      </c>
      <c r="D96" s="305"/>
      <c r="E96" s="306" t="s">
        <v>174</v>
      </c>
      <c r="F96" s="307" t="s">
        <v>161</v>
      </c>
      <c r="G96" s="308"/>
      <c r="H96" s="312" t="s">
        <v>148</v>
      </c>
      <c r="I96" s="309">
        <v>1</v>
      </c>
      <c r="J96" s="310"/>
      <c r="K96" s="311" t="s">
        <v>46</v>
      </c>
    </row>
    <row r="97" spans="1:11" x14ac:dyDescent="0.3">
      <c r="A97" s="71">
        <v>19</v>
      </c>
      <c r="B97" s="294"/>
      <c r="C97" s="304" t="s">
        <v>175</v>
      </c>
      <c r="D97" s="305"/>
      <c r="E97" s="306" t="s">
        <v>176</v>
      </c>
      <c r="F97" s="307" t="s">
        <v>161</v>
      </c>
      <c r="G97" s="308"/>
      <c r="H97" s="312" t="s">
        <v>148</v>
      </c>
      <c r="I97" s="309">
        <v>1</v>
      </c>
      <c r="J97" s="310"/>
      <c r="K97" s="311" t="s">
        <v>46</v>
      </c>
    </row>
    <row r="98" spans="1:11" x14ac:dyDescent="0.3">
      <c r="A98" s="71">
        <v>20</v>
      </c>
      <c r="B98" s="294"/>
      <c r="C98" s="304" t="s">
        <v>177</v>
      </c>
      <c r="D98" s="305"/>
      <c r="E98" s="306" t="s">
        <v>178</v>
      </c>
      <c r="F98" s="307" t="s">
        <v>161</v>
      </c>
      <c r="G98" s="308"/>
      <c r="H98" s="312" t="s">
        <v>148</v>
      </c>
      <c r="I98" s="309">
        <v>1</v>
      </c>
      <c r="J98" s="310"/>
      <c r="K98" s="311" t="s">
        <v>46</v>
      </c>
    </row>
    <row r="99" spans="1:11" x14ac:dyDescent="0.3">
      <c r="A99" s="71">
        <v>21</v>
      </c>
      <c r="B99" s="294"/>
      <c r="C99" s="304" t="s">
        <v>179</v>
      </c>
      <c r="D99" s="305"/>
      <c r="E99" s="306" t="s">
        <v>180</v>
      </c>
      <c r="F99" s="307" t="s">
        <v>161</v>
      </c>
      <c r="G99" s="308"/>
      <c r="H99" s="312" t="s">
        <v>148</v>
      </c>
      <c r="I99" s="309">
        <v>1</v>
      </c>
      <c r="J99" s="310"/>
      <c r="K99" s="311" t="s">
        <v>46</v>
      </c>
    </row>
    <row r="100" spans="1:11" x14ac:dyDescent="0.3">
      <c r="A100" s="71">
        <v>22</v>
      </c>
      <c r="B100" s="294"/>
      <c r="C100" s="304" t="s">
        <v>181</v>
      </c>
      <c r="D100" s="305"/>
      <c r="E100" s="306" t="s">
        <v>182</v>
      </c>
      <c r="F100" s="307" t="s">
        <v>161</v>
      </c>
      <c r="G100" s="308"/>
      <c r="H100" s="312" t="s">
        <v>148</v>
      </c>
      <c r="I100" s="309">
        <v>1</v>
      </c>
      <c r="J100" s="310"/>
      <c r="K100" s="311" t="s">
        <v>46</v>
      </c>
    </row>
    <row r="101" spans="1:11" x14ac:dyDescent="0.3">
      <c r="A101" s="71">
        <v>23</v>
      </c>
      <c r="B101" s="294"/>
      <c r="C101" s="304" t="s">
        <v>183</v>
      </c>
      <c r="D101" s="305"/>
      <c r="E101" s="306" t="s">
        <v>184</v>
      </c>
      <c r="F101" s="307" t="s">
        <v>185</v>
      </c>
      <c r="G101" s="308"/>
      <c r="H101" s="300" t="s">
        <v>140</v>
      </c>
      <c r="I101" s="309">
        <v>1</v>
      </c>
      <c r="J101" s="310"/>
      <c r="K101" s="311" t="s">
        <v>46</v>
      </c>
    </row>
    <row r="102" spans="1:11" x14ac:dyDescent="0.3">
      <c r="A102" s="71">
        <v>24</v>
      </c>
      <c r="B102" s="294"/>
      <c r="C102" s="304" t="s">
        <v>186</v>
      </c>
      <c r="D102" s="305"/>
      <c r="E102" s="306" t="s">
        <v>187</v>
      </c>
      <c r="F102" s="307" t="s">
        <v>185</v>
      </c>
      <c r="G102" s="308"/>
      <c r="H102" s="300" t="s">
        <v>140</v>
      </c>
      <c r="I102" s="309">
        <v>1</v>
      </c>
      <c r="J102" s="310"/>
      <c r="K102" s="311" t="s">
        <v>46</v>
      </c>
    </row>
    <row r="103" spans="1:11" x14ac:dyDescent="0.3">
      <c r="A103" s="71">
        <v>25</v>
      </c>
      <c r="B103" s="294"/>
      <c r="C103" s="304" t="s">
        <v>146</v>
      </c>
      <c r="D103" s="305"/>
      <c r="E103" s="306" t="s">
        <v>188</v>
      </c>
      <c r="F103" s="307" t="s">
        <v>185</v>
      </c>
      <c r="G103" s="308"/>
      <c r="H103" s="300" t="s">
        <v>140</v>
      </c>
      <c r="I103" s="309">
        <v>1</v>
      </c>
      <c r="J103" s="310"/>
      <c r="K103" s="311" t="s">
        <v>46</v>
      </c>
    </row>
    <row r="104" spans="1:11" x14ac:dyDescent="0.3">
      <c r="A104" s="71">
        <v>26</v>
      </c>
      <c r="B104" s="294"/>
      <c r="C104" s="304" t="s">
        <v>189</v>
      </c>
      <c r="D104" s="313"/>
      <c r="E104" s="306" t="s">
        <v>190</v>
      </c>
      <c r="F104" s="307" t="s">
        <v>185</v>
      </c>
      <c r="G104" s="314"/>
      <c r="H104" s="300" t="s">
        <v>140</v>
      </c>
      <c r="I104" s="309">
        <v>1</v>
      </c>
      <c r="J104" s="315"/>
      <c r="K104" s="311" t="s">
        <v>46</v>
      </c>
    </row>
    <row r="105" spans="1:11" x14ac:dyDescent="0.3">
      <c r="A105" s="71">
        <v>27</v>
      </c>
      <c r="B105" s="294"/>
      <c r="C105" s="304" t="s">
        <v>191</v>
      </c>
      <c r="D105" s="313"/>
      <c r="E105" s="306" t="s">
        <v>192</v>
      </c>
      <c r="F105" s="307" t="s">
        <v>185</v>
      </c>
      <c r="G105" s="314"/>
      <c r="H105" s="312" t="s">
        <v>148</v>
      </c>
      <c r="I105" s="309">
        <v>1</v>
      </c>
      <c r="J105" s="315"/>
      <c r="K105" s="311" t="s">
        <v>46</v>
      </c>
    </row>
    <row r="106" spans="1:11" x14ac:dyDescent="0.3">
      <c r="A106" s="71">
        <v>28</v>
      </c>
      <c r="B106" s="294"/>
      <c r="C106" s="304" t="s">
        <v>193</v>
      </c>
      <c r="D106" s="313"/>
      <c r="E106" s="306" t="s">
        <v>194</v>
      </c>
      <c r="F106" s="307" t="s">
        <v>185</v>
      </c>
      <c r="G106" s="316"/>
      <c r="H106" s="300" t="s">
        <v>140</v>
      </c>
      <c r="I106" s="309">
        <v>1</v>
      </c>
      <c r="J106" s="315"/>
      <c r="K106" s="311" t="s">
        <v>46</v>
      </c>
    </row>
    <row r="107" spans="1:11" x14ac:dyDescent="0.3">
      <c r="A107" s="71">
        <v>29</v>
      </c>
      <c r="B107" s="294"/>
      <c r="C107" s="304" t="s">
        <v>195</v>
      </c>
      <c r="D107" s="313"/>
      <c r="E107" s="306" t="s">
        <v>196</v>
      </c>
      <c r="F107" s="307" t="s">
        <v>185</v>
      </c>
      <c r="G107" s="314"/>
      <c r="H107" s="300" t="s">
        <v>140</v>
      </c>
      <c r="I107" s="309">
        <v>1</v>
      </c>
      <c r="J107" s="315"/>
      <c r="K107" s="311" t="s">
        <v>46</v>
      </c>
    </row>
    <row r="108" spans="1:11" x14ac:dyDescent="0.3">
      <c r="A108" s="71">
        <v>30</v>
      </c>
      <c r="B108" s="294"/>
      <c r="C108" s="304" t="s">
        <v>197</v>
      </c>
      <c r="D108" s="317"/>
      <c r="E108" s="306" t="s">
        <v>198</v>
      </c>
      <c r="F108" s="307" t="s">
        <v>199</v>
      </c>
      <c r="G108" s="314"/>
      <c r="H108" s="300" t="s">
        <v>140</v>
      </c>
      <c r="I108" s="309">
        <v>1</v>
      </c>
      <c r="J108" s="315"/>
      <c r="K108" s="311" t="s">
        <v>46</v>
      </c>
    </row>
    <row r="109" spans="1:11" x14ac:dyDescent="0.3">
      <c r="A109" s="71">
        <v>31</v>
      </c>
      <c r="B109" s="294"/>
      <c r="C109" s="304" t="s">
        <v>200</v>
      </c>
      <c r="D109" s="318"/>
      <c r="E109" s="306" t="s">
        <v>201</v>
      </c>
      <c r="F109" s="307" t="s">
        <v>199</v>
      </c>
      <c r="G109" s="314"/>
      <c r="H109" s="300" t="s">
        <v>140</v>
      </c>
      <c r="I109" s="309">
        <v>1</v>
      </c>
      <c r="J109" s="315"/>
      <c r="K109" s="311" t="s">
        <v>46</v>
      </c>
    </row>
    <row r="110" spans="1:11" x14ac:dyDescent="0.3">
      <c r="A110" s="71">
        <v>32</v>
      </c>
      <c r="B110" s="294"/>
      <c r="C110" s="304" t="s">
        <v>202</v>
      </c>
      <c r="D110" s="318"/>
      <c r="E110" s="306"/>
      <c r="F110" s="307" t="s">
        <v>199</v>
      </c>
      <c r="G110" s="314"/>
      <c r="H110" s="300" t="s">
        <v>140</v>
      </c>
      <c r="I110" s="309">
        <v>1</v>
      </c>
      <c r="J110" s="315"/>
      <c r="K110" s="311" t="s">
        <v>46</v>
      </c>
    </row>
    <row r="111" spans="1:11" x14ac:dyDescent="0.3">
      <c r="A111" s="71">
        <v>33</v>
      </c>
      <c r="B111" s="294"/>
      <c r="C111" s="304" t="s">
        <v>203</v>
      </c>
      <c r="D111" s="318"/>
      <c r="E111" s="306" t="s">
        <v>204</v>
      </c>
      <c r="F111" s="307" t="s">
        <v>199</v>
      </c>
      <c r="G111" s="316"/>
      <c r="H111" s="300" t="s">
        <v>140</v>
      </c>
      <c r="I111" s="309">
        <v>1</v>
      </c>
      <c r="J111" s="315"/>
      <c r="K111" s="311" t="s">
        <v>46</v>
      </c>
    </row>
    <row r="112" spans="1:11" x14ac:dyDescent="0.3">
      <c r="A112" s="71">
        <v>34</v>
      </c>
      <c r="B112" s="294"/>
      <c r="C112" s="304" t="s">
        <v>205</v>
      </c>
      <c r="D112" s="318"/>
      <c r="E112" s="306" t="s">
        <v>206</v>
      </c>
      <c r="F112" s="307" t="s">
        <v>199</v>
      </c>
      <c r="G112" s="314"/>
      <c r="H112" s="300" t="s">
        <v>140</v>
      </c>
      <c r="I112" s="309">
        <v>1</v>
      </c>
      <c r="J112" s="315"/>
      <c r="K112" s="311" t="s">
        <v>46</v>
      </c>
    </row>
    <row r="113" spans="1:11" x14ac:dyDescent="0.3">
      <c r="A113" s="71">
        <v>35</v>
      </c>
      <c r="B113" s="294"/>
      <c r="C113" s="304" t="s">
        <v>207</v>
      </c>
      <c r="D113" s="318"/>
      <c r="E113" s="306" t="s">
        <v>208</v>
      </c>
      <c r="F113" s="307" t="s">
        <v>199</v>
      </c>
      <c r="G113" s="316"/>
      <c r="H113" s="300" t="s">
        <v>140</v>
      </c>
      <c r="I113" s="309">
        <v>1</v>
      </c>
      <c r="J113" s="315"/>
      <c r="K113" s="311" t="s">
        <v>46</v>
      </c>
    </row>
    <row r="114" spans="1:11" x14ac:dyDescent="0.3">
      <c r="A114" s="71">
        <v>36</v>
      </c>
      <c r="B114" s="294"/>
      <c r="C114" s="304" t="s">
        <v>209</v>
      </c>
      <c r="D114" s="318"/>
      <c r="E114" s="306" t="s">
        <v>210</v>
      </c>
      <c r="F114" s="307" t="s">
        <v>199</v>
      </c>
      <c r="G114" s="314"/>
      <c r="H114" s="300" t="s">
        <v>140</v>
      </c>
      <c r="I114" s="309">
        <v>1</v>
      </c>
      <c r="J114" s="315"/>
      <c r="K114" s="311" t="s">
        <v>46</v>
      </c>
    </row>
    <row r="115" spans="1:11" x14ac:dyDescent="0.3">
      <c r="A115" s="71">
        <v>37</v>
      </c>
      <c r="B115" s="294"/>
      <c r="C115" s="304" t="s">
        <v>211</v>
      </c>
      <c r="D115" s="318"/>
      <c r="E115" s="306" t="s">
        <v>212</v>
      </c>
      <c r="F115" s="307" t="s">
        <v>199</v>
      </c>
      <c r="G115" s="314"/>
      <c r="H115" s="300" t="s">
        <v>140</v>
      </c>
      <c r="I115" s="309">
        <v>1</v>
      </c>
      <c r="J115" s="315"/>
      <c r="K115" s="311" t="s">
        <v>46</v>
      </c>
    </row>
    <row r="116" spans="1:11" x14ac:dyDescent="0.3">
      <c r="A116" s="71">
        <v>38</v>
      </c>
      <c r="B116" s="294"/>
      <c r="C116" s="304" t="s">
        <v>213</v>
      </c>
      <c r="D116" s="319"/>
      <c r="E116" s="306" t="s">
        <v>214</v>
      </c>
      <c r="F116" s="307" t="s">
        <v>199</v>
      </c>
      <c r="G116" s="320"/>
      <c r="H116" s="300" t="s">
        <v>140</v>
      </c>
      <c r="I116" s="309">
        <v>1</v>
      </c>
      <c r="J116" s="315"/>
      <c r="K116" s="311" t="s">
        <v>46</v>
      </c>
    </row>
    <row r="117" spans="1:11" x14ac:dyDescent="0.3">
      <c r="A117" s="71">
        <v>39</v>
      </c>
      <c r="B117" s="294"/>
      <c r="C117" s="304" t="s">
        <v>215</v>
      </c>
      <c r="D117" s="319"/>
      <c r="E117" s="306" t="s">
        <v>216</v>
      </c>
      <c r="F117" s="307" t="s">
        <v>199</v>
      </c>
      <c r="G117" s="314"/>
      <c r="H117" s="300" t="s">
        <v>140</v>
      </c>
      <c r="I117" s="309">
        <v>1</v>
      </c>
      <c r="J117" s="315"/>
      <c r="K117" s="311" t="s">
        <v>46</v>
      </c>
    </row>
    <row r="118" spans="1:11" x14ac:dyDescent="0.3">
      <c r="A118" s="71">
        <v>40</v>
      </c>
      <c r="B118" s="294"/>
      <c r="C118" s="304" t="s">
        <v>217</v>
      </c>
      <c r="D118" s="319"/>
      <c r="E118" s="306" t="s">
        <v>218</v>
      </c>
      <c r="F118" s="307" t="s">
        <v>219</v>
      </c>
      <c r="G118" s="314"/>
      <c r="H118" s="300" t="s">
        <v>140</v>
      </c>
      <c r="I118" s="309">
        <v>1</v>
      </c>
      <c r="J118" s="315"/>
      <c r="K118" s="311" t="s">
        <v>46</v>
      </c>
    </row>
    <row r="119" spans="1:11" x14ac:dyDescent="0.3">
      <c r="A119" s="71">
        <v>41</v>
      </c>
      <c r="B119" s="294"/>
      <c r="C119" s="304" t="s">
        <v>220</v>
      </c>
      <c r="D119" s="319"/>
      <c r="E119" s="306" t="s">
        <v>221</v>
      </c>
      <c r="F119" s="307" t="s">
        <v>219</v>
      </c>
      <c r="G119" s="314"/>
      <c r="H119" s="300" t="s">
        <v>140</v>
      </c>
      <c r="I119" s="309">
        <v>1</v>
      </c>
      <c r="J119" s="315"/>
      <c r="K119" s="311" t="s">
        <v>46</v>
      </c>
    </row>
    <row r="120" spans="1:11" x14ac:dyDescent="0.3">
      <c r="A120" s="71">
        <v>42</v>
      </c>
      <c r="B120" s="294"/>
      <c r="C120" s="304" t="s">
        <v>222</v>
      </c>
      <c r="D120" s="319"/>
      <c r="E120" s="306" t="s">
        <v>223</v>
      </c>
      <c r="F120" s="307" t="s">
        <v>219</v>
      </c>
      <c r="G120" s="320"/>
      <c r="H120" s="312" t="s">
        <v>224</v>
      </c>
      <c r="I120" s="309">
        <v>1</v>
      </c>
      <c r="J120" s="315"/>
      <c r="K120" s="311" t="s">
        <v>46</v>
      </c>
    </row>
    <row r="121" spans="1:11" x14ac:dyDescent="0.3">
      <c r="A121" s="71">
        <v>43</v>
      </c>
      <c r="B121" s="294"/>
      <c r="C121" s="304" t="s">
        <v>225</v>
      </c>
      <c r="D121" s="319"/>
      <c r="E121" s="306" t="s">
        <v>226</v>
      </c>
      <c r="F121" s="307" t="s">
        <v>219</v>
      </c>
      <c r="G121" s="320"/>
      <c r="H121" s="300" t="s">
        <v>140</v>
      </c>
      <c r="I121" s="309">
        <v>1</v>
      </c>
      <c r="J121" s="315"/>
      <c r="K121" s="311" t="s">
        <v>46</v>
      </c>
    </row>
    <row r="122" spans="1:11" x14ac:dyDescent="0.3">
      <c r="A122" s="71">
        <v>44</v>
      </c>
      <c r="B122" s="294"/>
      <c r="C122" s="304" t="s">
        <v>227</v>
      </c>
      <c r="D122" s="319"/>
      <c r="E122" s="306" t="s">
        <v>228</v>
      </c>
      <c r="F122" s="307" t="s">
        <v>229</v>
      </c>
      <c r="G122" s="320"/>
      <c r="H122" s="312" t="s">
        <v>148</v>
      </c>
      <c r="I122" s="309">
        <v>1</v>
      </c>
      <c r="J122" s="315"/>
      <c r="K122" s="311" t="s">
        <v>46</v>
      </c>
    </row>
    <row r="123" spans="1:11" x14ac:dyDescent="0.3">
      <c r="A123" s="71">
        <v>45</v>
      </c>
      <c r="B123" s="294"/>
      <c r="C123" s="304" t="s">
        <v>230</v>
      </c>
      <c r="D123" s="319"/>
      <c r="E123" s="306" t="s">
        <v>231</v>
      </c>
      <c r="F123" s="307" t="s">
        <v>229</v>
      </c>
      <c r="G123" s="320"/>
      <c r="H123" s="312" t="s">
        <v>148</v>
      </c>
      <c r="I123" s="309">
        <v>1</v>
      </c>
      <c r="J123" s="315"/>
      <c r="K123" s="311" t="s">
        <v>46</v>
      </c>
    </row>
    <row r="124" spans="1:11" x14ac:dyDescent="0.3">
      <c r="A124" s="71">
        <v>46</v>
      </c>
      <c r="B124" s="294"/>
      <c r="C124" s="304" t="s">
        <v>232</v>
      </c>
      <c r="D124" s="319"/>
      <c r="E124" s="306" t="s">
        <v>233</v>
      </c>
      <c r="F124" s="307" t="s">
        <v>229</v>
      </c>
      <c r="G124" s="320"/>
      <c r="H124" s="312" t="s">
        <v>148</v>
      </c>
      <c r="I124" s="309">
        <v>1</v>
      </c>
      <c r="J124" s="315"/>
      <c r="K124" s="311" t="s">
        <v>46</v>
      </c>
    </row>
    <row r="125" spans="1:11" x14ac:dyDescent="0.3">
      <c r="A125" s="71">
        <v>47</v>
      </c>
      <c r="B125" s="294"/>
      <c r="C125" s="304" t="s">
        <v>234</v>
      </c>
      <c r="D125" s="319"/>
      <c r="E125" s="306" t="s">
        <v>235</v>
      </c>
      <c r="F125" s="321" t="s">
        <v>236</v>
      </c>
      <c r="G125" s="320"/>
      <c r="H125" s="300" t="s">
        <v>140</v>
      </c>
      <c r="I125" s="309">
        <v>1</v>
      </c>
      <c r="J125" s="315"/>
      <c r="K125" s="311" t="s">
        <v>46</v>
      </c>
    </row>
    <row r="126" spans="1:11" x14ac:dyDescent="0.3">
      <c r="A126" s="71">
        <v>48</v>
      </c>
      <c r="B126" s="294"/>
      <c r="C126" s="304" t="s">
        <v>237</v>
      </c>
      <c r="D126" s="319"/>
      <c r="E126" s="306" t="s">
        <v>238</v>
      </c>
      <c r="F126" s="321" t="s">
        <v>236</v>
      </c>
      <c r="G126" s="320"/>
      <c r="H126" s="312" t="s">
        <v>224</v>
      </c>
      <c r="I126" s="309">
        <v>1</v>
      </c>
      <c r="J126" s="315"/>
      <c r="K126" s="311" t="s">
        <v>46</v>
      </c>
    </row>
    <row r="127" spans="1:11" x14ac:dyDescent="0.3">
      <c r="A127" s="71">
        <v>49</v>
      </c>
      <c r="B127" s="294"/>
      <c r="C127" s="304" t="s">
        <v>239</v>
      </c>
      <c r="D127" s="319"/>
      <c r="E127" s="306" t="s">
        <v>240</v>
      </c>
      <c r="F127" s="322" t="s">
        <v>236</v>
      </c>
      <c r="G127" s="320"/>
      <c r="H127" s="300" t="s">
        <v>140</v>
      </c>
      <c r="I127" s="309">
        <v>1</v>
      </c>
      <c r="J127" s="323"/>
      <c r="K127" s="311" t="s">
        <v>46</v>
      </c>
    </row>
    <row r="128" spans="1:11" x14ac:dyDescent="0.3">
      <c r="A128" s="71">
        <v>50</v>
      </c>
      <c r="B128" s="294"/>
      <c r="C128" s="304" t="s">
        <v>241</v>
      </c>
      <c r="D128" s="324"/>
      <c r="E128" s="306" t="s">
        <v>242</v>
      </c>
      <c r="F128" s="307" t="s">
        <v>243</v>
      </c>
      <c r="G128" s="320"/>
      <c r="H128" s="312" t="s">
        <v>148</v>
      </c>
      <c r="I128" s="309">
        <v>1</v>
      </c>
      <c r="J128" s="323"/>
      <c r="K128" s="311" t="s">
        <v>46</v>
      </c>
    </row>
    <row r="129" spans="1:11" x14ac:dyDescent="0.3">
      <c r="A129" s="71">
        <v>51</v>
      </c>
      <c r="B129" s="294"/>
      <c r="C129" s="304" t="s">
        <v>244</v>
      </c>
      <c r="D129" s="325"/>
      <c r="E129" s="306" t="s">
        <v>245</v>
      </c>
      <c r="F129" s="307" t="s">
        <v>243</v>
      </c>
      <c r="G129" s="326"/>
      <c r="H129" s="312" t="s">
        <v>148</v>
      </c>
      <c r="I129" s="309">
        <v>1</v>
      </c>
      <c r="J129" s="316"/>
      <c r="K129" s="311" t="s">
        <v>46</v>
      </c>
    </row>
    <row r="130" spans="1:11" x14ac:dyDescent="0.3">
      <c r="A130" s="71">
        <v>52</v>
      </c>
      <c r="B130" s="294"/>
      <c r="C130" s="304" t="s">
        <v>246</v>
      </c>
      <c r="D130" s="325"/>
      <c r="E130" s="306" t="s">
        <v>48</v>
      </c>
      <c r="F130" s="307" t="s">
        <v>243</v>
      </c>
      <c r="G130" s="326"/>
      <c r="H130" s="300" t="s">
        <v>140</v>
      </c>
      <c r="I130" s="309">
        <v>1</v>
      </c>
      <c r="J130" s="316"/>
      <c r="K130" s="311" t="s">
        <v>46</v>
      </c>
    </row>
    <row r="131" spans="1:11" x14ac:dyDescent="0.3">
      <c r="A131" s="71">
        <v>53</v>
      </c>
      <c r="B131" s="294"/>
      <c r="C131" s="304" t="s">
        <v>247</v>
      </c>
      <c r="D131" s="319"/>
      <c r="E131" s="306" t="s">
        <v>248</v>
      </c>
      <c r="F131" s="307" t="s">
        <v>243</v>
      </c>
      <c r="G131" s="320"/>
      <c r="H131" s="312" t="s">
        <v>224</v>
      </c>
      <c r="I131" s="309">
        <v>1</v>
      </c>
      <c r="J131" s="323"/>
      <c r="K131" s="311" t="s">
        <v>46</v>
      </c>
    </row>
    <row r="132" spans="1:11" x14ac:dyDescent="0.3">
      <c r="A132" s="71">
        <v>54</v>
      </c>
      <c r="B132" s="294"/>
      <c r="C132" s="304" t="s">
        <v>249</v>
      </c>
      <c r="D132" s="319"/>
      <c r="E132" s="306" t="s">
        <v>250</v>
      </c>
      <c r="F132" s="321" t="s">
        <v>49</v>
      </c>
      <c r="G132" s="327"/>
      <c r="H132" s="300" t="s">
        <v>140</v>
      </c>
      <c r="I132" s="309">
        <v>1</v>
      </c>
      <c r="J132" s="315"/>
      <c r="K132" s="311" t="s">
        <v>46</v>
      </c>
    </row>
    <row r="133" spans="1:11" x14ac:dyDescent="0.3">
      <c r="A133" s="71">
        <v>55</v>
      </c>
      <c r="B133" s="294"/>
      <c r="C133" s="304" t="s">
        <v>251</v>
      </c>
      <c r="D133" s="319"/>
      <c r="E133" s="306" t="s">
        <v>252</v>
      </c>
      <c r="F133" s="321" t="s">
        <v>49</v>
      </c>
      <c r="G133" s="320"/>
      <c r="H133" s="300" t="s">
        <v>140</v>
      </c>
      <c r="I133" s="309">
        <v>1</v>
      </c>
      <c r="J133" s="315"/>
      <c r="K133" s="311" t="s">
        <v>46</v>
      </c>
    </row>
    <row r="134" spans="1:11" x14ac:dyDescent="0.3">
      <c r="A134" s="71">
        <v>56</v>
      </c>
      <c r="B134" s="294"/>
      <c r="C134" s="304" t="s">
        <v>253</v>
      </c>
      <c r="D134" s="319"/>
      <c r="E134" s="306" t="s">
        <v>254</v>
      </c>
      <c r="F134" s="321" t="s">
        <v>49</v>
      </c>
      <c r="G134" s="320"/>
      <c r="H134" s="300" t="s">
        <v>140</v>
      </c>
      <c r="I134" s="309">
        <v>1</v>
      </c>
      <c r="J134" s="315"/>
      <c r="K134" s="311" t="s">
        <v>46</v>
      </c>
    </row>
    <row r="135" spans="1:11" x14ac:dyDescent="0.3">
      <c r="A135" s="71">
        <v>57</v>
      </c>
      <c r="B135" s="294"/>
      <c r="C135" s="304" t="s">
        <v>255</v>
      </c>
      <c r="D135" s="319"/>
      <c r="E135" s="306" t="s">
        <v>256</v>
      </c>
      <c r="F135" s="321" t="s">
        <v>49</v>
      </c>
      <c r="G135" s="323"/>
      <c r="H135" s="300" t="s">
        <v>140</v>
      </c>
      <c r="I135" s="309">
        <v>1</v>
      </c>
      <c r="J135" s="323"/>
      <c r="K135" s="311" t="s">
        <v>46</v>
      </c>
    </row>
    <row r="136" spans="1:11" x14ac:dyDescent="0.3">
      <c r="A136" s="71">
        <v>58</v>
      </c>
      <c r="B136" s="294"/>
      <c r="C136" s="304" t="s">
        <v>257</v>
      </c>
      <c r="D136" s="319"/>
      <c r="E136" s="306" t="s">
        <v>258</v>
      </c>
      <c r="F136" s="321" t="s">
        <v>49</v>
      </c>
      <c r="G136" s="326"/>
      <c r="H136" s="300" t="s">
        <v>140</v>
      </c>
      <c r="I136" s="309">
        <v>1</v>
      </c>
      <c r="J136" s="323"/>
      <c r="K136" s="311" t="s">
        <v>46</v>
      </c>
    </row>
    <row r="137" spans="1:11" x14ac:dyDescent="0.3">
      <c r="A137" s="71">
        <v>59</v>
      </c>
      <c r="B137" s="294"/>
      <c r="C137" s="304" t="s">
        <v>259</v>
      </c>
      <c r="D137" s="319"/>
      <c r="E137" s="306" t="s">
        <v>260</v>
      </c>
      <c r="F137" s="321" t="s">
        <v>261</v>
      </c>
      <c r="G137" s="323"/>
      <c r="H137" s="312" t="s">
        <v>148</v>
      </c>
      <c r="I137" s="309">
        <v>1</v>
      </c>
      <c r="J137" s="323"/>
      <c r="K137" s="311" t="s">
        <v>46</v>
      </c>
    </row>
    <row r="138" spans="1:11" x14ac:dyDescent="0.3">
      <c r="A138" s="71">
        <v>60</v>
      </c>
      <c r="B138" s="294"/>
      <c r="C138" s="304" t="s">
        <v>262</v>
      </c>
      <c r="D138" s="74"/>
      <c r="E138" s="306" t="s">
        <v>263</v>
      </c>
      <c r="F138" s="321" t="s">
        <v>261</v>
      </c>
      <c r="G138" s="72"/>
      <c r="H138" s="312" t="s">
        <v>148</v>
      </c>
      <c r="I138" s="309">
        <v>1</v>
      </c>
      <c r="J138" s="72"/>
      <c r="K138" s="311" t="s">
        <v>46</v>
      </c>
    </row>
    <row r="139" spans="1:11" x14ac:dyDescent="0.3">
      <c r="A139" s="71">
        <v>61</v>
      </c>
      <c r="B139" s="294"/>
      <c r="C139" s="304" t="s">
        <v>264</v>
      </c>
      <c r="D139" s="74"/>
      <c r="E139" s="306" t="s">
        <v>265</v>
      </c>
      <c r="F139" s="321" t="s">
        <v>261</v>
      </c>
      <c r="G139" s="72"/>
      <c r="H139" s="300" t="s">
        <v>140</v>
      </c>
      <c r="I139" s="309">
        <v>1</v>
      </c>
      <c r="J139" s="72"/>
      <c r="K139" s="311" t="s">
        <v>46</v>
      </c>
    </row>
    <row r="140" spans="1:11" x14ac:dyDescent="0.3">
      <c r="A140" s="71">
        <v>62</v>
      </c>
      <c r="B140" s="294"/>
      <c r="C140" s="304" t="s">
        <v>266</v>
      </c>
      <c r="D140" s="74"/>
      <c r="E140" s="306" t="s">
        <v>267</v>
      </c>
      <c r="F140" s="321" t="s">
        <v>261</v>
      </c>
      <c r="G140" s="72"/>
      <c r="H140" s="312" t="s">
        <v>148</v>
      </c>
      <c r="I140" s="309">
        <v>1</v>
      </c>
      <c r="J140" s="72"/>
      <c r="K140" s="311" t="s">
        <v>46</v>
      </c>
    </row>
    <row r="141" spans="1:11" x14ac:dyDescent="0.3">
      <c r="A141" s="71">
        <v>63</v>
      </c>
      <c r="B141" s="294"/>
      <c r="C141" s="304" t="s">
        <v>268</v>
      </c>
      <c r="D141" s="74"/>
      <c r="E141" s="306" t="s">
        <v>269</v>
      </c>
      <c r="F141" s="321" t="s">
        <v>261</v>
      </c>
      <c r="G141" s="72"/>
      <c r="H141" s="300" t="s">
        <v>140</v>
      </c>
      <c r="I141" s="309">
        <v>1</v>
      </c>
      <c r="J141" s="72"/>
      <c r="K141" s="311" t="s">
        <v>46</v>
      </c>
    </row>
    <row r="142" spans="1:11" ht="15" thickBot="1" x14ac:dyDescent="0.35">
      <c r="A142" s="71">
        <v>64</v>
      </c>
      <c r="B142" s="328"/>
      <c r="C142" s="329" t="s">
        <v>270</v>
      </c>
      <c r="D142" s="330"/>
      <c r="E142" s="331" t="s">
        <v>271</v>
      </c>
      <c r="F142" s="332" t="s">
        <v>261</v>
      </c>
      <c r="G142" s="73"/>
      <c r="H142" s="333" t="s">
        <v>224</v>
      </c>
      <c r="I142" s="334">
        <v>1</v>
      </c>
      <c r="J142" s="73"/>
      <c r="K142" s="335" t="s">
        <v>46</v>
      </c>
    </row>
    <row r="143" spans="1:11" ht="16.8" customHeight="1" x14ac:dyDescent="0.3">
      <c r="A143" s="71">
        <v>65</v>
      </c>
      <c r="B143" s="336" t="s">
        <v>128</v>
      </c>
      <c r="C143" s="337" t="s">
        <v>272</v>
      </c>
      <c r="D143" s="70"/>
      <c r="E143" s="338" t="s">
        <v>273</v>
      </c>
      <c r="F143" s="339" t="s">
        <v>274</v>
      </c>
      <c r="G143" s="340"/>
      <c r="H143" s="341" t="s">
        <v>275</v>
      </c>
      <c r="I143" s="342">
        <v>1</v>
      </c>
      <c r="J143" s="343"/>
      <c r="K143" s="344" t="s">
        <v>46</v>
      </c>
    </row>
    <row r="144" spans="1:11" ht="16.2" thickBot="1" x14ac:dyDescent="0.35">
      <c r="A144" s="71">
        <v>66</v>
      </c>
      <c r="B144" s="345"/>
      <c r="C144" s="346" t="s">
        <v>276</v>
      </c>
      <c r="D144" s="75"/>
      <c r="E144" s="347" t="s">
        <v>277</v>
      </c>
      <c r="F144" s="348" t="s">
        <v>278</v>
      </c>
      <c r="G144" s="349"/>
      <c r="H144" s="350" t="s">
        <v>224</v>
      </c>
      <c r="I144" s="351">
        <v>1</v>
      </c>
      <c r="J144" s="352"/>
      <c r="K144" s="353" t="s">
        <v>46</v>
      </c>
    </row>
    <row r="145" spans="1:11" ht="18.600000000000001" thickBot="1" x14ac:dyDescent="0.35">
      <c r="A145" s="354">
        <v>67</v>
      </c>
      <c r="B145" s="355" t="s">
        <v>125</v>
      </c>
      <c r="C145" s="356" t="s">
        <v>279</v>
      </c>
      <c r="D145" s="357"/>
      <c r="E145" s="64" t="s">
        <v>280</v>
      </c>
      <c r="F145" s="358" t="s">
        <v>281</v>
      </c>
      <c r="G145" s="359"/>
      <c r="H145" s="151" t="s">
        <v>224</v>
      </c>
      <c r="I145" s="360">
        <v>2</v>
      </c>
      <c r="J145" s="361"/>
      <c r="K145" s="360" t="s">
        <v>46</v>
      </c>
    </row>
    <row r="146" spans="1:11" ht="18.600000000000001" thickBot="1" x14ac:dyDescent="0.4">
      <c r="B146" s="362"/>
      <c r="C146" s="267"/>
      <c r="F146" s="267"/>
      <c r="H146" s="363" t="s">
        <v>28</v>
      </c>
      <c r="I146" s="364">
        <f>SUM(I79:I145)</f>
        <v>68</v>
      </c>
      <c r="J146" s="201"/>
      <c r="K146" s="1"/>
    </row>
  </sheetData>
  <mergeCells count="29">
    <mergeCell ref="B77:K77"/>
    <mergeCell ref="C78:D78"/>
    <mergeCell ref="F78:G78"/>
    <mergeCell ref="B79:B142"/>
    <mergeCell ref="B143:B144"/>
    <mergeCell ref="K34:K35"/>
    <mergeCell ref="A38:A39"/>
    <mergeCell ref="A43:A44"/>
    <mergeCell ref="A46:B46"/>
    <mergeCell ref="A60:B60"/>
    <mergeCell ref="A74:B74"/>
    <mergeCell ref="A18:A19"/>
    <mergeCell ref="A23:A24"/>
    <mergeCell ref="A26:B26"/>
    <mergeCell ref="A33:A35"/>
    <mergeCell ref="B33:B35"/>
    <mergeCell ref="C33:K33"/>
    <mergeCell ref="C34:D34"/>
    <mergeCell ref="E34:F34"/>
    <mergeCell ref="G34:H34"/>
    <mergeCell ref="I34:J34"/>
    <mergeCell ref="A8:J8"/>
    <mergeCell ref="A9:J9"/>
    <mergeCell ref="A13:J13"/>
    <mergeCell ref="A14:A15"/>
    <mergeCell ref="B14:B15"/>
    <mergeCell ref="C14:C15"/>
    <mergeCell ref="D14:F14"/>
    <mergeCell ref="G14:J14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7A39-A736-4004-933B-3B3126893C16}">
  <dimension ref="A4:N29"/>
  <sheetViews>
    <sheetView tabSelected="1" topLeftCell="A15" workbookViewId="0">
      <selection activeCell="A41" sqref="A41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4" spans="1:12" x14ac:dyDescent="0.3">
      <c r="A4" s="153" t="s">
        <v>20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2" ht="15.6" x14ac:dyDescent="0.3">
      <c r="A5" s="168" t="s">
        <v>285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7" spans="1:12" s="1" customFormat="1" ht="31.2" x14ac:dyDescent="0.3">
      <c r="A7" s="15"/>
      <c r="B7" s="16" t="s">
        <v>14</v>
      </c>
      <c r="C7" s="12" t="s">
        <v>0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19</v>
      </c>
      <c r="I7" s="12" t="s">
        <v>8</v>
      </c>
      <c r="J7" s="7" t="s">
        <v>1</v>
      </c>
      <c r="K7" s="8" t="s">
        <v>2</v>
      </c>
      <c r="L7" s="9" t="s">
        <v>3</v>
      </c>
    </row>
    <row r="8" spans="1:12" ht="15.6" x14ac:dyDescent="0.3">
      <c r="A8" s="3">
        <v>1</v>
      </c>
      <c r="B8" s="10" t="s">
        <v>15</v>
      </c>
      <c r="C8" s="13">
        <v>120</v>
      </c>
      <c r="D8" s="13">
        <v>4</v>
      </c>
      <c r="E8" s="13">
        <v>3</v>
      </c>
      <c r="F8" s="13">
        <v>1</v>
      </c>
      <c r="G8" s="14">
        <v>0</v>
      </c>
      <c r="H8" s="14">
        <v>0</v>
      </c>
      <c r="I8" s="13">
        <v>0</v>
      </c>
      <c r="J8" s="5">
        <v>116</v>
      </c>
      <c r="K8" s="5">
        <v>21</v>
      </c>
      <c r="L8" s="5">
        <v>137</v>
      </c>
    </row>
    <row r="9" spans="1:12" ht="15.6" x14ac:dyDescent="0.3">
      <c r="A9" s="3">
        <v>2</v>
      </c>
      <c r="B9" s="11" t="s">
        <v>16</v>
      </c>
      <c r="C9" s="13">
        <v>270</v>
      </c>
      <c r="D9" s="13">
        <v>75</v>
      </c>
      <c r="E9" s="13">
        <v>8</v>
      </c>
      <c r="F9" s="13">
        <v>6</v>
      </c>
      <c r="G9" s="14">
        <v>0</v>
      </c>
      <c r="H9" s="14">
        <v>0</v>
      </c>
      <c r="I9" s="13">
        <v>14</v>
      </c>
      <c r="J9" s="5">
        <v>470</v>
      </c>
      <c r="K9" s="5">
        <v>52</v>
      </c>
      <c r="L9" s="5">
        <v>522</v>
      </c>
    </row>
    <row r="10" spans="1:12" ht="15.6" x14ac:dyDescent="0.3">
      <c r="A10" s="3">
        <v>3</v>
      </c>
      <c r="B10" s="10" t="s">
        <v>10</v>
      </c>
      <c r="C10" s="13">
        <v>149</v>
      </c>
      <c r="D10" s="13">
        <v>8</v>
      </c>
      <c r="E10" s="13">
        <v>0</v>
      </c>
      <c r="F10" s="13">
        <v>0</v>
      </c>
      <c r="G10" s="14">
        <v>0</v>
      </c>
      <c r="H10" s="14">
        <v>0</v>
      </c>
      <c r="I10" s="13">
        <v>1</v>
      </c>
      <c r="J10" s="5">
        <v>113</v>
      </c>
      <c r="K10" s="5">
        <v>26</v>
      </c>
      <c r="L10" s="5">
        <v>139</v>
      </c>
    </row>
    <row r="11" spans="1:12" ht="15.6" x14ac:dyDescent="0.3">
      <c r="A11" s="3">
        <v>4</v>
      </c>
      <c r="B11" s="10" t="s">
        <v>17</v>
      </c>
      <c r="C11" s="13">
        <v>361</v>
      </c>
      <c r="D11" s="13">
        <v>40</v>
      </c>
      <c r="E11" s="13">
        <v>8</v>
      </c>
      <c r="F11" s="13">
        <v>0</v>
      </c>
      <c r="G11" s="14">
        <v>0</v>
      </c>
      <c r="H11" s="14">
        <v>0</v>
      </c>
      <c r="I11" s="13">
        <v>15</v>
      </c>
      <c r="J11" s="5">
        <v>492</v>
      </c>
      <c r="K11" s="5">
        <v>99</v>
      </c>
      <c r="L11" s="5">
        <v>591</v>
      </c>
    </row>
    <row r="12" spans="1:12" ht="15.6" x14ac:dyDescent="0.3">
      <c r="A12" s="3">
        <v>5</v>
      </c>
      <c r="B12" s="10" t="s">
        <v>11</v>
      </c>
      <c r="C12" s="13">
        <v>364</v>
      </c>
      <c r="D12" s="13">
        <v>16</v>
      </c>
      <c r="E12" s="13">
        <v>4</v>
      </c>
      <c r="F12" s="13">
        <v>0</v>
      </c>
      <c r="G12" s="14">
        <v>0</v>
      </c>
      <c r="H12" s="14">
        <v>0</v>
      </c>
      <c r="I12" s="13">
        <v>1</v>
      </c>
      <c r="J12" s="5">
        <v>328</v>
      </c>
      <c r="K12" s="5">
        <v>84</v>
      </c>
      <c r="L12" s="5">
        <v>412</v>
      </c>
    </row>
    <row r="13" spans="1:12" ht="15.6" x14ac:dyDescent="0.3">
      <c r="A13" s="3">
        <v>6</v>
      </c>
      <c r="B13" s="10" t="s">
        <v>18</v>
      </c>
      <c r="C13" s="13">
        <v>282</v>
      </c>
      <c r="D13" s="13">
        <v>132</v>
      </c>
      <c r="E13" s="13">
        <v>136</v>
      </c>
      <c r="F13" s="13">
        <v>60</v>
      </c>
      <c r="G13" s="14">
        <v>0</v>
      </c>
      <c r="H13" s="14">
        <v>0</v>
      </c>
      <c r="I13" s="13">
        <v>1</v>
      </c>
      <c r="J13" s="5">
        <v>495</v>
      </c>
      <c r="K13" s="5">
        <v>125</v>
      </c>
      <c r="L13" s="5">
        <v>620</v>
      </c>
    </row>
    <row r="14" spans="1:12" ht="15.6" x14ac:dyDescent="0.3">
      <c r="A14" s="3">
        <v>7</v>
      </c>
      <c r="B14" s="10" t="s">
        <v>12</v>
      </c>
      <c r="C14" s="13">
        <v>122</v>
      </c>
      <c r="D14" s="13">
        <v>11</v>
      </c>
      <c r="E14" s="13">
        <v>3</v>
      </c>
      <c r="F14" s="13">
        <v>2</v>
      </c>
      <c r="G14" s="14">
        <v>0</v>
      </c>
      <c r="H14" s="14">
        <v>0</v>
      </c>
      <c r="I14" s="13">
        <v>8</v>
      </c>
      <c r="J14" s="5">
        <v>228</v>
      </c>
      <c r="K14" s="5">
        <v>36</v>
      </c>
      <c r="L14" s="5">
        <v>264</v>
      </c>
    </row>
    <row r="15" spans="1:12" ht="15.6" x14ac:dyDescent="0.3">
      <c r="A15" s="3">
        <v>8</v>
      </c>
      <c r="B15" s="10" t="s">
        <v>13</v>
      </c>
      <c r="C15" s="13">
        <v>286</v>
      </c>
      <c r="D15" s="13">
        <v>103</v>
      </c>
      <c r="E15" s="13">
        <v>20</v>
      </c>
      <c r="F15" s="13">
        <v>16</v>
      </c>
      <c r="G15" s="14">
        <v>0</v>
      </c>
      <c r="H15" s="14">
        <v>0</v>
      </c>
      <c r="I15" s="13">
        <v>4</v>
      </c>
      <c r="J15" s="5">
        <v>495</v>
      </c>
      <c r="K15" s="5">
        <v>80</v>
      </c>
      <c r="L15" s="5">
        <v>575</v>
      </c>
    </row>
    <row r="16" spans="1:12" ht="15.6" x14ac:dyDescent="0.3">
      <c r="A16" s="3"/>
      <c r="B16" s="2" t="s">
        <v>9</v>
      </c>
      <c r="C16" s="4">
        <v>1954</v>
      </c>
      <c r="D16" s="4">
        <v>389</v>
      </c>
      <c r="E16" s="4">
        <v>182</v>
      </c>
      <c r="F16" s="4">
        <v>85</v>
      </c>
      <c r="G16" s="14">
        <v>0</v>
      </c>
      <c r="H16" s="6">
        <v>0</v>
      </c>
      <c r="I16" s="5">
        <v>44</v>
      </c>
      <c r="J16" s="5">
        <v>2737</v>
      </c>
      <c r="K16" s="5">
        <v>523</v>
      </c>
      <c r="L16" s="5">
        <v>3260</v>
      </c>
    </row>
    <row r="18" spans="1:14" ht="15.6" x14ac:dyDescent="0.3">
      <c r="A18" s="168" t="s">
        <v>284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</row>
    <row r="20" spans="1:14" s="17" customFormat="1" ht="15.6" x14ac:dyDescent="0.3">
      <c r="B20" s="19" t="s">
        <v>14</v>
      </c>
      <c r="C20" s="21" t="s">
        <v>21</v>
      </c>
      <c r="D20" s="25" t="s">
        <v>1</v>
      </c>
      <c r="E20" s="26" t="s">
        <v>2</v>
      </c>
      <c r="F20" s="19" t="s">
        <v>3</v>
      </c>
      <c r="G20" s="21" t="s">
        <v>22</v>
      </c>
      <c r="H20" s="25" t="s">
        <v>1</v>
      </c>
      <c r="I20" s="26" t="s">
        <v>2</v>
      </c>
      <c r="J20" s="19" t="s">
        <v>3</v>
      </c>
      <c r="K20" s="21" t="s">
        <v>23</v>
      </c>
      <c r="L20" s="25" t="s">
        <v>1</v>
      </c>
      <c r="M20" s="26" t="s">
        <v>2</v>
      </c>
      <c r="N20" s="19" t="s">
        <v>3</v>
      </c>
    </row>
    <row r="21" spans="1:14" ht="15.6" x14ac:dyDescent="0.3">
      <c r="A21" s="3">
        <v>1</v>
      </c>
      <c r="B21" s="20" t="s">
        <v>15</v>
      </c>
      <c r="C21" s="403">
        <v>5</v>
      </c>
      <c r="D21" s="403">
        <v>5</v>
      </c>
      <c r="E21" s="403">
        <v>0</v>
      </c>
      <c r="F21" s="403">
        <v>5</v>
      </c>
      <c r="G21" s="404"/>
      <c r="H21" s="405"/>
      <c r="I21" s="405"/>
      <c r="J21" s="405"/>
      <c r="K21" s="406"/>
      <c r="L21" s="406"/>
      <c r="M21" s="406"/>
      <c r="N21" s="406"/>
    </row>
    <row r="22" spans="1:14" ht="15.6" x14ac:dyDescent="0.3">
      <c r="A22" s="3">
        <v>2</v>
      </c>
      <c r="B22" s="18" t="s">
        <v>16</v>
      </c>
      <c r="C22" s="407">
        <v>12</v>
      </c>
      <c r="D22" s="407">
        <v>50</v>
      </c>
      <c r="E22" s="407">
        <v>9</v>
      </c>
      <c r="F22" s="407">
        <v>59</v>
      </c>
      <c r="G22" s="407">
        <v>5</v>
      </c>
      <c r="H22" s="407">
        <v>38</v>
      </c>
      <c r="I22" s="407">
        <v>2</v>
      </c>
      <c r="J22" s="407">
        <v>40</v>
      </c>
      <c r="K22" s="407">
        <v>8</v>
      </c>
      <c r="L22" s="407">
        <v>57</v>
      </c>
      <c r="M22" s="407">
        <v>8</v>
      </c>
      <c r="N22" s="407">
        <v>65</v>
      </c>
    </row>
    <row r="23" spans="1:14" ht="15.6" x14ac:dyDescent="0.3">
      <c r="A23" s="3">
        <v>3</v>
      </c>
      <c r="B23" s="18" t="s">
        <v>10</v>
      </c>
      <c r="C23" s="408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400"/>
    </row>
    <row r="24" spans="1:14" ht="15.6" x14ac:dyDescent="0.3">
      <c r="A24" s="3">
        <v>4</v>
      </c>
      <c r="B24" s="18" t="s">
        <v>17</v>
      </c>
      <c r="C24" s="399">
        <v>1</v>
      </c>
      <c r="D24" s="399">
        <v>24</v>
      </c>
      <c r="E24" s="399">
        <v>4</v>
      </c>
      <c r="F24" s="399">
        <v>28</v>
      </c>
      <c r="G24" s="407">
        <v>3</v>
      </c>
      <c r="H24" s="407">
        <v>58</v>
      </c>
      <c r="I24" s="407">
        <v>4</v>
      </c>
      <c r="J24" s="407">
        <v>62</v>
      </c>
      <c r="K24" s="399"/>
      <c r="L24" s="399"/>
      <c r="M24" s="399"/>
      <c r="N24" s="400"/>
    </row>
    <row r="25" spans="1:14" ht="15.6" x14ac:dyDescent="0.3">
      <c r="A25" s="3">
        <v>5</v>
      </c>
      <c r="B25" s="18" t="s">
        <v>11</v>
      </c>
      <c r="C25" s="399"/>
      <c r="D25" s="399"/>
      <c r="E25" s="399"/>
      <c r="F25" s="399"/>
      <c r="G25" s="401"/>
      <c r="H25" s="401"/>
      <c r="I25" s="401"/>
      <c r="J25" s="401"/>
      <c r="K25" s="399"/>
      <c r="L25" s="399"/>
      <c r="M25" s="399"/>
      <c r="N25" s="400"/>
    </row>
    <row r="26" spans="1:14" ht="15.6" x14ac:dyDescent="0.3">
      <c r="A26" s="3">
        <v>6</v>
      </c>
      <c r="B26" s="18" t="s">
        <v>18</v>
      </c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400"/>
    </row>
    <row r="27" spans="1:14" ht="15.6" x14ac:dyDescent="0.3">
      <c r="A27" s="3">
        <v>7</v>
      </c>
      <c r="B27" s="18" t="s">
        <v>12</v>
      </c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400"/>
    </row>
    <row r="28" spans="1:14" ht="15.6" x14ac:dyDescent="0.3">
      <c r="A28" s="3">
        <v>8</v>
      </c>
      <c r="B28" s="18" t="s">
        <v>13</v>
      </c>
      <c r="C28" s="22"/>
      <c r="D28" s="22"/>
      <c r="E28" s="22"/>
      <c r="F28" s="22"/>
      <c r="G28" s="399">
        <v>3</v>
      </c>
      <c r="H28" s="399">
        <v>57</v>
      </c>
      <c r="I28" s="399">
        <v>12</v>
      </c>
      <c r="J28" s="399">
        <v>69</v>
      </c>
      <c r="K28" s="402">
        <v>1</v>
      </c>
      <c r="L28" s="402">
        <v>10</v>
      </c>
      <c r="M28" s="402">
        <v>2</v>
      </c>
      <c r="N28" s="402">
        <v>12</v>
      </c>
    </row>
    <row r="29" spans="1:14" s="24" customFormat="1" ht="15.6" x14ac:dyDescent="0.3">
      <c r="B29" s="18" t="s">
        <v>9</v>
      </c>
      <c r="C29" s="23">
        <f>SUM(C21:C28)</f>
        <v>18</v>
      </c>
      <c r="D29" s="23">
        <f t="shared" ref="D29:N29" si="0">SUM(D21:D28)</f>
        <v>79</v>
      </c>
      <c r="E29" s="23">
        <f t="shared" si="0"/>
        <v>13</v>
      </c>
      <c r="F29" s="23">
        <f t="shared" si="0"/>
        <v>92</v>
      </c>
      <c r="G29" s="23">
        <f t="shared" si="0"/>
        <v>11</v>
      </c>
      <c r="H29" s="23">
        <f t="shared" si="0"/>
        <v>153</v>
      </c>
      <c r="I29" s="23">
        <f t="shared" si="0"/>
        <v>18</v>
      </c>
      <c r="J29" s="23">
        <f t="shared" si="0"/>
        <v>171</v>
      </c>
      <c r="K29" s="23">
        <f t="shared" si="0"/>
        <v>9</v>
      </c>
      <c r="L29" s="23">
        <f t="shared" si="0"/>
        <v>67</v>
      </c>
      <c r="M29" s="23">
        <f t="shared" si="0"/>
        <v>10</v>
      </c>
      <c r="N29" s="23">
        <f t="shared" si="0"/>
        <v>77</v>
      </c>
    </row>
  </sheetData>
  <mergeCells count="3">
    <mergeCell ref="A4:L4"/>
    <mergeCell ref="A5:L5"/>
    <mergeCell ref="A18:N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6972-D9B7-4BD1-8315-109E31B316A0}">
  <dimension ref="A4:H37"/>
  <sheetViews>
    <sheetView topLeftCell="A17" workbookViewId="0">
      <selection activeCell="E36" sqref="E36"/>
    </sheetView>
  </sheetViews>
  <sheetFormatPr baseColWidth="10" defaultColWidth="11.44140625" defaultRowHeight="14.4" x14ac:dyDescent="0.3"/>
  <cols>
    <col min="1" max="1" width="8.6640625" customWidth="1"/>
    <col min="2" max="2" width="52.5546875" customWidth="1"/>
    <col min="3" max="3" width="11.5546875" customWidth="1"/>
    <col min="4" max="4" width="13.21875" customWidth="1"/>
    <col min="5" max="5" width="13.6640625" customWidth="1"/>
  </cols>
  <sheetData>
    <row r="4" spans="1:8" ht="18" x14ac:dyDescent="0.35">
      <c r="A4" s="186" t="s">
        <v>77</v>
      </c>
      <c r="B4" s="186"/>
      <c r="C4" s="186"/>
    </row>
    <row r="5" spans="1:8" ht="24" customHeight="1" x14ac:dyDescent="0.3">
      <c r="A5" s="137" t="s">
        <v>78</v>
      </c>
      <c r="B5" s="137"/>
      <c r="C5" s="137"/>
    </row>
    <row r="6" spans="1:8" ht="24" customHeight="1" x14ac:dyDescent="0.3">
      <c r="A6" s="145" t="s">
        <v>24</v>
      </c>
      <c r="B6" s="145" t="s">
        <v>68</v>
      </c>
      <c r="C6" s="139" t="s">
        <v>283</v>
      </c>
    </row>
    <row r="7" spans="1:8" ht="30" customHeight="1" x14ac:dyDescent="0.3">
      <c r="A7" s="141">
        <v>1</v>
      </c>
      <c r="B7" s="146" t="s">
        <v>79</v>
      </c>
      <c r="C7" s="141">
        <v>16</v>
      </c>
      <c r="D7" s="17"/>
      <c r="E7" s="17"/>
      <c r="F7" s="17"/>
      <c r="G7" s="17"/>
      <c r="H7" s="17"/>
    </row>
    <row r="8" spans="1:8" ht="30" customHeight="1" x14ac:dyDescent="0.3">
      <c r="A8" s="141">
        <v>2</v>
      </c>
      <c r="B8" s="146" t="s">
        <v>80</v>
      </c>
      <c r="C8" s="141">
        <v>2</v>
      </c>
    </row>
    <row r="9" spans="1:8" ht="30" customHeight="1" x14ac:dyDescent="0.3">
      <c r="A9" s="141">
        <v>3</v>
      </c>
      <c r="B9" s="146" t="s">
        <v>81</v>
      </c>
      <c r="C9" s="141">
        <v>0</v>
      </c>
    </row>
    <row r="10" spans="1:8" ht="30" customHeight="1" x14ac:dyDescent="0.3">
      <c r="A10" s="141">
        <v>4</v>
      </c>
      <c r="B10" s="146" t="s">
        <v>82</v>
      </c>
      <c r="C10" s="143">
        <v>0</v>
      </c>
    </row>
    <row r="11" spans="1:8" ht="30" customHeight="1" x14ac:dyDescent="0.3">
      <c r="A11" s="141">
        <v>5</v>
      </c>
      <c r="B11" s="146" t="s">
        <v>83</v>
      </c>
      <c r="C11" s="141">
        <v>18</v>
      </c>
    </row>
    <row r="12" spans="1:8" ht="30" customHeight="1" x14ac:dyDescent="0.3">
      <c r="A12" s="141">
        <v>6</v>
      </c>
      <c r="B12" s="146" t="s">
        <v>84</v>
      </c>
      <c r="C12" s="141">
        <v>29</v>
      </c>
    </row>
    <row r="13" spans="1:8" ht="30" customHeight="1" x14ac:dyDescent="0.3"/>
    <row r="14" spans="1:8" ht="30" customHeight="1" x14ac:dyDescent="0.3">
      <c r="A14" s="192" t="s">
        <v>96</v>
      </c>
      <c r="B14" s="192"/>
      <c r="C14" s="192"/>
      <c r="D14" s="192"/>
      <c r="E14" s="192"/>
    </row>
    <row r="15" spans="1:8" ht="30" customHeight="1" x14ac:dyDescent="0.3">
      <c r="A15" s="147"/>
      <c r="C15" s="187" t="s">
        <v>282</v>
      </c>
      <c r="D15" s="188"/>
      <c r="E15" s="189"/>
    </row>
    <row r="16" spans="1:8" ht="30" customHeight="1" x14ac:dyDescent="0.3">
      <c r="A16" s="139" t="s">
        <v>24</v>
      </c>
      <c r="B16" s="139" t="s">
        <v>68</v>
      </c>
      <c r="C16" s="148" t="s">
        <v>85</v>
      </c>
      <c r="D16" s="148" t="s">
        <v>86</v>
      </c>
      <c r="E16" s="148" t="s">
        <v>35</v>
      </c>
    </row>
    <row r="17" spans="1:5" ht="28.8" x14ac:dyDescent="0.3">
      <c r="A17" s="141">
        <v>1</v>
      </c>
      <c r="B17" s="146" t="s">
        <v>87</v>
      </c>
      <c r="C17" s="143">
        <v>5</v>
      </c>
      <c r="D17" s="149">
        <v>53</v>
      </c>
      <c r="E17" s="72">
        <v>58</v>
      </c>
    </row>
    <row r="18" spans="1:5" ht="28.8" x14ac:dyDescent="0.3">
      <c r="A18" s="141">
        <v>2</v>
      </c>
      <c r="B18" s="146" t="s">
        <v>88</v>
      </c>
      <c r="C18" s="143">
        <v>5</v>
      </c>
      <c r="D18" s="149">
        <v>53</v>
      </c>
      <c r="E18" s="72">
        <v>58</v>
      </c>
    </row>
    <row r="19" spans="1:5" ht="28.8" x14ac:dyDescent="0.3">
      <c r="A19" s="141">
        <v>3</v>
      </c>
      <c r="B19" s="146" t="s">
        <v>89</v>
      </c>
      <c r="C19" s="143">
        <v>5</v>
      </c>
      <c r="D19" s="150">
        <v>53</v>
      </c>
      <c r="E19" s="72">
        <v>58</v>
      </c>
    </row>
    <row r="20" spans="1:5" ht="28.8" x14ac:dyDescent="0.3">
      <c r="A20" s="141">
        <v>4</v>
      </c>
      <c r="B20" s="146" t="s">
        <v>90</v>
      </c>
      <c r="C20" s="143">
        <v>0</v>
      </c>
      <c r="D20" s="149">
        <v>0</v>
      </c>
      <c r="E20" s="72">
        <v>0</v>
      </c>
    </row>
    <row r="21" spans="1:5" ht="28.8" x14ac:dyDescent="0.3">
      <c r="A21" s="141">
        <v>5</v>
      </c>
      <c r="B21" s="146" t="s">
        <v>91</v>
      </c>
      <c r="C21" s="143">
        <v>8</v>
      </c>
      <c r="D21" s="150">
        <v>58</v>
      </c>
      <c r="E21" s="72">
        <v>66</v>
      </c>
    </row>
    <row r="22" spans="1:5" x14ac:dyDescent="0.3">
      <c r="A22" s="141">
        <v>6</v>
      </c>
      <c r="B22" s="146" t="s">
        <v>92</v>
      </c>
      <c r="C22" s="190">
        <v>1</v>
      </c>
      <c r="D22" s="191"/>
      <c r="E22" s="72">
        <v>1</v>
      </c>
    </row>
    <row r="23" spans="1:5" x14ac:dyDescent="0.3">
      <c r="A23" s="141">
        <v>7</v>
      </c>
      <c r="B23" s="146" t="s">
        <v>93</v>
      </c>
      <c r="C23" s="396">
        <v>900.8</v>
      </c>
      <c r="D23" s="397">
        <v>20228.02</v>
      </c>
      <c r="E23" s="397">
        <v>21128.82</v>
      </c>
    </row>
    <row r="24" spans="1:5" ht="28.8" x14ac:dyDescent="0.3">
      <c r="A24" s="141">
        <v>8</v>
      </c>
      <c r="B24" s="146" t="s">
        <v>94</v>
      </c>
      <c r="C24" s="398">
        <v>297482.23999999999</v>
      </c>
      <c r="D24" s="397">
        <v>5094007.71</v>
      </c>
      <c r="E24" s="397">
        <v>5391489.9500000002</v>
      </c>
    </row>
    <row r="25" spans="1:5" x14ac:dyDescent="0.3">
      <c r="A25" s="141">
        <v>9</v>
      </c>
      <c r="B25" s="146" t="s">
        <v>95</v>
      </c>
      <c r="C25" s="190">
        <v>13</v>
      </c>
      <c r="D25" s="191"/>
      <c r="E25" s="149">
        <v>13</v>
      </c>
    </row>
    <row r="26" spans="1:5" ht="18" x14ac:dyDescent="0.35">
      <c r="A26" s="135" t="s">
        <v>66</v>
      </c>
      <c r="B26" s="135"/>
      <c r="C26" s="136"/>
    </row>
    <row r="27" spans="1:5" ht="15.6" x14ac:dyDescent="0.3">
      <c r="A27" s="137" t="s">
        <v>67</v>
      </c>
      <c r="B27" s="137"/>
      <c r="C27" s="136"/>
    </row>
    <row r="28" spans="1:5" x14ac:dyDescent="0.3">
      <c r="C28" s="138"/>
    </row>
    <row r="29" spans="1:5" x14ac:dyDescent="0.3">
      <c r="A29" s="139" t="s">
        <v>24</v>
      </c>
      <c r="B29" s="140" t="s">
        <v>68</v>
      </c>
      <c r="C29" s="138" t="s">
        <v>283</v>
      </c>
    </row>
    <row r="30" spans="1:5" x14ac:dyDescent="0.3">
      <c r="A30" s="141">
        <v>1</v>
      </c>
      <c r="B30" s="142" t="s">
        <v>69</v>
      </c>
      <c r="C30" s="143">
        <v>5</v>
      </c>
    </row>
    <row r="31" spans="1:5" x14ac:dyDescent="0.3">
      <c r="A31" s="141">
        <v>2</v>
      </c>
      <c r="B31" s="142" t="s">
        <v>70</v>
      </c>
      <c r="C31" s="143">
        <v>5</v>
      </c>
    </row>
    <row r="32" spans="1:5" x14ac:dyDescent="0.3">
      <c r="A32" s="141">
        <v>3</v>
      </c>
      <c r="B32" s="142" t="s">
        <v>71</v>
      </c>
      <c r="C32" s="143">
        <v>5</v>
      </c>
    </row>
    <row r="33" spans="1:3" x14ac:dyDescent="0.3">
      <c r="A33" s="141">
        <v>4</v>
      </c>
      <c r="B33" s="142" t="s">
        <v>72</v>
      </c>
      <c r="C33" s="143">
        <v>5</v>
      </c>
    </row>
    <row r="34" spans="1:3" x14ac:dyDescent="0.3">
      <c r="A34" s="141">
        <v>5</v>
      </c>
      <c r="B34" s="142" t="s">
        <v>73</v>
      </c>
      <c r="C34" s="143">
        <v>0</v>
      </c>
    </row>
    <row r="35" spans="1:3" x14ac:dyDescent="0.3">
      <c r="A35" s="141">
        <v>6</v>
      </c>
      <c r="B35" s="142" t="s">
        <v>74</v>
      </c>
      <c r="C35" s="143">
        <v>5</v>
      </c>
    </row>
    <row r="36" spans="1:3" ht="28.8" x14ac:dyDescent="0.3">
      <c r="A36" s="141">
        <v>7</v>
      </c>
      <c r="B36" s="142" t="s">
        <v>75</v>
      </c>
      <c r="C36" s="144">
        <v>1001</v>
      </c>
    </row>
    <row r="37" spans="1:3" x14ac:dyDescent="0.3">
      <c r="A37" s="141">
        <v>8</v>
      </c>
      <c r="B37" s="142" t="s">
        <v>76</v>
      </c>
      <c r="C37" s="143">
        <v>0</v>
      </c>
    </row>
  </sheetData>
  <mergeCells count="5">
    <mergeCell ref="A4:C4"/>
    <mergeCell ref="C15:E15"/>
    <mergeCell ref="C22:D22"/>
    <mergeCell ref="C25:D25"/>
    <mergeCell ref="A14:E14"/>
  </mergeCells>
  <printOptions horizontalCentered="1"/>
  <pageMargins left="0" right="0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Produccion</vt:lpstr>
      <vt:lpstr>MIP</vt:lpstr>
      <vt:lpstr>Poscosecha</vt:lpstr>
      <vt:lpstr>Ext y Cap</vt:lpstr>
      <vt:lpstr>Mercado y Certif.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Freddy Cruz</cp:lastModifiedBy>
  <dcterms:created xsi:type="dcterms:W3CDTF">2022-11-10T15:15:27Z</dcterms:created>
  <dcterms:modified xsi:type="dcterms:W3CDTF">2022-12-12T15:48:44Z</dcterms:modified>
</cp:coreProperties>
</file>