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2022\Extensión Octubre\Informe de Ejecución\"/>
    </mc:Choice>
  </mc:AlternateContent>
  <xr:revisionPtr revIDLastSave="0" documentId="13_ncr:1_{5C568CD1-1172-4C5C-B056-2C6532D37936}" xr6:coauthVersionLast="47" xr6:coauthVersionMax="47" xr10:uidLastSave="{00000000-0000-0000-0000-000000000000}"/>
  <bookViews>
    <workbookView xWindow="-108" yWindow="-108" windowWidth="23256" windowHeight="12576" activeTab="4" xr2:uid="{2DA661EA-E774-4DC7-AF71-BF787D61DB7F}"/>
  </bookViews>
  <sheets>
    <sheet name="Produccion" sheetId="3" r:id="rId1"/>
    <sheet name="MIP" sheetId="4" r:id="rId2"/>
    <sheet name="Poscosecha" sheetId="2" r:id="rId3"/>
    <sheet name="Ext y Cap" sheetId="1" r:id="rId4"/>
    <sheet name="Mercado y Certif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5" l="1"/>
  <c r="E24" i="5"/>
  <c r="E23" i="5"/>
  <c r="E22" i="5"/>
  <c r="E21" i="5"/>
  <c r="E20" i="5"/>
  <c r="E19" i="5"/>
  <c r="E18" i="5"/>
  <c r="E17" i="5"/>
  <c r="K30" i="4" l="1"/>
  <c r="J30" i="4"/>
  <c r="I30" i="4"/>
  <c r="H30" i="4"/>
  <c r="D30" i="4"/>
  <c r="C30" i="4"/>
  <c r="B30" i="4"/>
  <c r="L29" i="4"/>
  <c r="F29" i="4"/>
  <c r="L28" i="4"/>
  <c r="F28" i="4"/>
  <c r="L27" i="4"/>
  <c r="F27" i="4"/>
  <c r="L26" i="4"/>
  <c r="F26" i="4"/>
  <c r="L25" i="4"/>
  <c r="F25" i="4"/>
  <c r="L24" i="4"/>
  <c r="F24" i="4"/>
  <c r="L23" i="4"/>
  <c r="F23" i="4"/>
  <c r="L22" i="4"/>
  <c r="F22" i="4"/>
  <c r="F30" i="4" s="1"/>
  <c r="K17" i="4"/>
  <c r="J17" i="4"/>
  <c r="I17" i="4"/>
  <c r="H17" i="4"/>
  <c r="F17" i="4"/>
  <c r="E17" i="4"/>
  <c r="D17" i="4"/>
  <c r="C17" i="4"/>
  <c r="B17" i="4"/>
  <c r="L16" i="4"/>
  <c r="G16" i="4"/>
  <c r="L15" i="4"/>
  <c r="G15" i="4"/>
  <c r="L14" i="4"/>
  <c r="G14" i="4"/>
  <c r="L13" i="4"/>
  <c r="G13" i="4"/>
  <c r="L12" i="4"/>
  <c r="L17" i="4" s="1"/>
  <c r="G12" i="4"/>
  <c r="L11" i="4"/>
  <c r="G11" i="4"/>
  <c r="L10" i="4"/>
  <c r="G10" i="4"/>
  <c r="L9" i="4"/>
  <c r="G9" i="4"/>
  <c r="I17" i="3"/>
  <c r="H17" i="3"/>
  <c r="G17" i="3"/>
  <c r="E17" i="3"/>
  <c r="D17" i="3"/>
  <c r="C17" i="3"/>
  <c r="B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F17" i="3" s="1"/>
  <c r="G17" i="4" l="1"/>
  <c r="L30" i="4"/>
  <c r="J17" i="3"/>
  <c r="H77" i="2" l="1"/>
  <c r="G38" i="2"/>
  <c r="F38" i="2"/>
  <c r="E38" i="2"/>
  <c r="C38" i="2"/>
  <c r="H31" i="2"/>
  <c r="H38" i="2" s="1"/>
  <c r="O23" i="2"/>
  <c r="N23" i="2"/>
  <c r="M23" i="2"/>
  <c r="L23" i="2"/>
  <c r="K23" i="2"/>
  <c r="J23" i="2"/>
  <c r="H23" i="2"/>
  <c r="G23" i="2"/>
  <c r="E23" i="2"/>
  <c r="D23" i="2"/>
  <c r="C23" i="2"/>
  <c r="P22" i="2"/>
  <c r="I22" i="2"/>
  <c r="F22" i="2"/>
  <c r="P21" i="2"/>
  <c r="I21" i="2"/>
  <c r="F21" i="2"/>
  <c r="P20" i="2"/>
  <c r="I20" i="2"/>
  <c r="F20" i="2"/>
  <c r="P19" i="2"/>
  <c r="I19" i="2"/>
  <c r="F19" i="2"/>
  <c r="P18" i="2"/>
  <c r="I18" i="2"/>
  <c r="F18" i="2"/>
  <c r="P17" i="2"/>
  <c r="I17" i="2"/>
  <c r="F17" i="2"/>
  <c r="P16" i="2"/>
  <c r="I16" i="2"/>
  <c r="F16" i="2"/>
  <c r="P15" i="2"/>
  <c r="I15" i="2"/>
  <c r="F15" i="2"/>
  <c r="P14" i="2"/>
  <c r="I14" i="2"/>
  <c r="F14" i="2"/>
  <c r="P13" i="2"/>
  <c r="I13" i="2"/>
  <c r="F13" i="2"/>
  <c r="F23" i="2" l="1"/>
  <c r="P23" i="2"/>
  <c r="I23" i="2"/>
  <c r="H16" i="1" l="1"/>
  <c r="G16" i="1"/>
  <c r="J16" i="1" l="1"/>
  <c r="K16" i="1"/>
  <c r="L16" i="1"/>
</calcChain>
</file>

<file path=xl/sharedStrings.xml><?xml version="1.0" encoding="utf-8"?>
<sst xmlns="http://schemas.openxmlformats.org/spreadsheetml/2006/main" count="410" uniqueCount="193">
  <si>
    <t>Visitas Ficas</t>
  </si>
  <si>
    <t>H</t>
  </si>
  <si>
    <t>M</t>
  </si>
  <si>
    <t>Total P.</t>
  </si>
  <si>
    <t>Adiestramientos</t>
  </si>
  <si>
    <t>Dem. Métodos</t>
  </si>
  <si>
    <t>Dem. Resultados</t>
  </si>
  <si>
    <t>Giras</t>
  </si>
  <si>
    <t>Reuniones</t>
  </si>
  <si>
    <t>TOTALES</t>
  </si>
  <si>
    <t>NORDESTE</t>
  </si>
  <si>
    <t>NORTE</t>
  </si>
  <si>
    <t>SURESTE</t>
  </si>
  <si>
    <t>SUROESTE</t>
  </si>
  <si>
    <t>REGIONALES</t>
  </si>
  <si>
    <t>CENTRAL</t>
  </si>
  <si>
    <t>NORCENTRAL</t>
  </si>
  <si>
    <t>NOROESTE</t>
  </si>
  <si>
    <t>SUR</t>
  </si>
  <si>
    <t>Días de Campo</t>
  </si>
  <si>
    <t>DIRECCIÓN TÉCNICA</t>
  </si>
  <si>
    <t>Informe Mensual de Extensión Mes de Octubre Año 2022</t>
  </si>
  <si>
    <t>CURSOS</t>
  </si>
  <si>
    <t>TALLERES</t>
  </si>
  <si>
    <t>CHARLAS</t>
  </si>
  <si>
    <t>Informe Mensual de Capacitación Mes de Octubre Año 2022</t>
  </si>
  <si>
    <t>INFORME MENSUAL, MES DE OCTUBRE 2022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</si>
  <si>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</si>
  <si>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</si>
  <si>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</si>
  <si>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</si>
  <si>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</si>
  <si>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 CAFE ORO)</t>
  </si>
  <si>
    <t>CAFÉ RECOLECTADO,  COSECHA 2022-2023.                                                                 (QUINTALES)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</si>
  <si>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</si>
  <si>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</si>
  <si>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</si>
  <si>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</si>
  <si>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</si>
  <si>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</si>
  <si>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</si>
  <si>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</si>
  <si>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</si>
  <si>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</si>
  <si>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</si>
  <si>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</si>
  <si>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</si>
  <si>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CUADRO RESUMEN DE: EQUIPOS, MAQUINARIAS E INFRAESTRUCTURAS,  PARA EL BENEFICCIADO DEL CAFÉ, INTERVENIDAS EN OCTUBRE 2022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</si>
  <si>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</si>
  <si>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</si>
  <si>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</si>
  <si>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</si>
  <si>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</si>
  <si>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NOMBRE</t>
  </si>
  <si>
    <t>CEDULA</t>
  </si>
  <si>
    <t>DIRECCION</t>
  </si>
  <si>
    <t>MAQUINARIAS/ESTRUCTURAS</t>
  </si>
  <si>
    <t>CANT.</t>
  </si>
  <si>
    <t>NUEVA</t>
  </si>
  <si>
    <t xml:space="preserve">    REPARACIÓN</t>
  </si>
  <si>
    <t>Plinio P. Ramirez</t>
  </si>
  <si>
    <t>106-0000761-0</t>
  </si>
  <si>
    <t xml:space="preserve"> Majagual, Peralta, Azua</t>
  </si>
  <si>
    <t>Despulp.  # 4</t>
  </si>
  <si>
    <t>X</t>
  </si>
  <si>
    <t>Mercedez L. Dias</t>
  </si>
  <si>
    <t>106-0000894-9</t>
  </si>
  <si>
    <t>Dionicio G.  Montilla</t>
  </si>
  <si>
    <t>106-0000200-9</t>
  </si>
  <si>
    <t>Despulp.  # 6</t>
  </si>
  <si>
    <t>Luis Alberto Filpo</t>
  </si>
  <si>
    <t>010-0002714-2</t>
  </si>
  <si>
    <t>Francisco Andujar</t>
  </si>
  <si>
    <t>010-0028348-9</t>
  </si>
  <si>
    <t>Pedro A. Agramonte</t>
  </si>
  <si>
    <t>106-0002423-5</t>
  </si>
  <si>
    <t>Mariano Ramirez</t>
  </si>
  <si>
    <t>010-0028920-5</t>
  </si>
  <si>
    <t>Manuel Rosso</t>
  </si>
  <si>
    <t>010-0029005-4</t>
  </si>
  <si>
    <t>Despulp.  # 2</t>
  </si>
  <si>
    <t>Bienvenido Roso</t>
  </si>
  <si>
    <t>010-0028326-5</t>
  </si>
  <si>
    <t>Augusto De Los Reyes Ramirez</t>
  </si>
  <si>
    <t>010-0022985-4</t>
  </si>
  <si>
    <t>Jose G. Patricio</t>
  </si>
  <si>
    <t>010-0054034-2</t>
  </si>
  <si>
    <t>Gabino B. Perez</t>
  </si>
  <si>
    <t>106-0004313-6</t>
  </si>
  <si>
    <t>Milady Presinal</t>
  </si>
  <si>
    <t>109-0004628-4</t>
  </si>
  <si>
    <t>San Juan, Los Jengibres</t>
  </si>
  <si>
    <t>German Comas</t>
  </si>
  <si>
    <t>109-0000425-9</t>
  </si>
  <si>
    <t>San J. Los Jengibres</t>
  </si>
  <si>
    <t>Isaura Sanchez</t>
  </si>
  <si>
    <t>109-0004368-7</t>
  </si>
  <si>
    <t>Modesto Alcantara</t>
  </si>
  <si>
    <t>109-0000016-6</t>
  </si>
  <si>
    <t>San j, Los Jengibres</t>
  </si>
  <si>
    <t>Julio A. Sanchez</t>
  </si>
  <si>
    <t>109-0000655-1</t>
  </si>
  <si>
    <t>Domingo Brioso</t>
  </si>
  <si>
    <t>109-0000025-7</t>
  </si>
  <si>
    <t>Lorenzo Galvan</t>
  </si>
  <si>
    <t>109-0002216-0</t>
  </si>
  <si>
    <t>San Juan, La Guama, Florida</t>
  </si>
  <si>
    <t>Jose Alt. Peralta</t>
  </si>
  <si>
    <t>109-0002270-7</t>
  </si>
  <si>
    <t>Cornelio Jimenez</t>
  </si>
  <si>
    <t>109-0002630-2</t>
  </si>
  <si>
    <t>Nebado Jimenez</t>
  </si>
  <si>
    <t>012-0123729-2</t>
  </si>
  <si>
    <t>Aquiliano Mora</t>
  </si>
  <si>
    <t>106-0002257-4</t>
  </si>
  <si>
    <t>Mario Lagares</t>
  </si>
  <si>
    <t>017-1024426-6</t>
  </si>
  <si>
    <t>Los Fríos, Bohechío, San Juan</t>
  </si>
  <si>
    <t>Santa I. Duran</t>
  </si>
  <si>
    <t>017-0017432-2</t>
  </si>
  <si>
    <t>Gilberto Feliz Sanchez</t>
  </si>
  <si>
    <t>018-0003145-3</t>
  </si>
  <si>
    <t>Chene, Enriquillo, Barahona</t>
  </si>
  <si>
    <t>Beneficio Húmedo</t>
  </si>
  <si>
    <t>Teodoro Feliz Feliz</t>
  </si>
  <si>
    <t>021-0004203-1</t>
  </si>
  <si>
    <t>Cresteliando, Paraiso.</t>
  </si>
  <si>
    <t>Alexis Rodríguez</t>
  </si>
  <si>
    <t>Jamamú, Jánico, Santiago.</t>
  </si>
  <si>
    <t>Abel Núñez</t>
  </si>
  <si>
    <t>Rincón Llano, Juncalito.</t>
  </si>
  <si>
    <t>UCBE-500</t>
  </si>
  <si>
    <t>Juan Ramírez</t>
  </si>
  <si>
    <t>Juncalito, Lánico, Santiago</t>
  </si>
  <si>
    <t>Agustín Rodríguez</t>
  </si>
  <si>
    <t>La Lomota, Puerto Plata</t>
  </si>
  <si>
    <t>Chadley Wallace</t>
  </si>
  <si>
    <t>Angostura, Jarabacoa</t>
  </si>
  <si>
    <t>UCBE-2000</t>
  </si>
  <si>
    <t xml:space="preserve">Agosto </t>
  </si>
  <si>
    <t>Septiembre</t>
  </si>
  <si>
    <t>Octubre</t>
  </si>
  <si>
    <t>RESUMEN  DE SIEMBRAS DE PLANTAS EN FOMENTO Y RENOVACIÓN DE CAFETALES</t>
  </si>
  <si>
    <t>OCTUBRE, 2022.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</si>
  <si>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</si>
  <si>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</si>
  <si>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</si>
  <si>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</si>
  <si>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</si>
  <si>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</si>
  <si>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</si>
  <si>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</si>
  <si>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</si>
  <si>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</si>
  <si>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</si>
  <si>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</si>
  <si>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</si>
  <si>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</si>
  <si>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</si>
  <si>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Nota: no hubo instalacion de trampas ni aplicacion de productos quimicos para control de broca.</t>
  </si>
  <si>
    <t>LABORATORIO RAÚL H. MELO</t>
  </si>
  <si>
    <t>ACTIVIDADES REALIZADAS 2022</t>
  </si>
  <si>
    <t>DETALLE</t>
  </si>
  <si>
    <t>OCT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</si>
  <si>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</si>
  <si>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</si>
  <si>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</si>
  <si>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</si>
  <si>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</si>
  <si>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</si>
  <si>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</si>
  <si>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</si>
  <si>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</si>
  <si>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ACTIVIDADES REALIZADAS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</si>
  <si>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</si>
  <si>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</si>
  <si>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</si>
  <si>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</si>
  <si>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</si>
  <si>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</si>
  <si>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OCTUBRE - 22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</si>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</sst>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66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687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399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0" applyFont="1" applyBorder="1"/>
    <xf numFmtId="165" fontId="6" fillId="0" borderId="1" xfId="2" applyNumberFormat="1" applyFont="1" applyBorder="1"/>
    <xf numFmtId="165" fontId="6" fillId="0" borderId="1" xfId="0" applyNumberFormat="1" applyFont="1" applyBorder="1"/>
    <xf numFmtId="165" fontId="8" fillId="0" borderId="1" xfId="2" applyNumberFormat="1" applyFont="1" applyFill="1" applyBorder="1"/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right"/>
    </xf>
    <xf numFmtId="165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/>
    <xf numFmtId="0" fontId="10" fillId="7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165" fontId="12" fillId="11" borderId="1" xfId="3" applyNumberFormat="1" applyFont="1" applyFill="1" applyBorder="1" applyAlignment="1">
      <alignment horizontal="right" wrapText="1"/>
    </xf>
    <xf numFmtId="165" fontId="8" fillId="11" borderId="1" xfId="3" applyNumberFormat="1" applyFont="1" applyFill="1" applyBorder="1" applyAlignment="1">
      <alignment horizontal="right" wrapText="1"/>
    </xf>
    <xf numFmtId="165" fontId="8" fillId="5" borderId="1" xfId="3" applyNumberFormat="1" applyFont="1" applyFill="1" applyBorder="1" applyAlignment="1">
      <alignment horizontal="right"/>
    </xf>
    <xf numFmtId="165" fontId="12" fillId="11" borderId="2" xfId="3" applyNumberFormat="1" applyFont="1" applyFill="1" applyBorder="1" applyAlignment="1">
      <alignment horizontal="right" wrapText="1"/>
    </xf>
    <xf numFmtId="165" fontId="7" fillId="5" borderId="0" xfId="3" applyNumberFormat="1" applyFont="1" applyFill="1" applyBorder="1" applyAlignment="1">
      <alignment horizontal="right" wrapText="1"/>
    </xf>
    <xf numFmtId="165" fontId="7" fillId="5" borderId="0" xfId="3" applyNumberFormat="1" applyFont="1" applyFill="1" applyBorder="1" applyAlignment="1">
      <alignment horizontal="right"/>
    </xf>
    <xf numFmtId="165" fontId="12" fillId="5" borderId="2" xfId="3" applyNumberFormat="1" applyFont="1" applyFill="1" applyBorder="1" applyAlignment="1">
      <alignment horizontal="right"/>
    </xf>
    <xf numFmtId="165" fontId="12" fillId="5" borderId="1" xfId="3" applyNumberFormat="1" applyFont="1" applyFill="1" applyBorder="1" applyAlignment="1">
      <alignment horizontal="right"/>
    </xf>
    <xf numFmtId="165" fontId="12" fillId="5" borderId="0" xfId="3" applyNumberFormat="1" applyFont="1" applyFill="1" applyBorder="1" applyAlignment="1">
      <alignment horizontal="right" wrapText="1"/>
    </xf>
    <xf numFmtId="165" fontId="12" fillId="5" borderId="1" xfId="3" applyNumberFormat="1" applyFont="1" applyFill="1" applyBorder="1" applyAlignment="1">
      <alignment horizontal="right" wrapText="1"/>
    </xf>
    <xf numFmtId="165" fontId="9" fillId="5" borderId="1" xfId="3" applyNumberFormat="1" applyFont="1" applyFill="1" applyBorder="1" applyAlignment="1">
      <alignment horizontal="right" wrapText="1"/>
    </xf>
    <xf numFmtId="0" fontId="2" fillId="0" borderId="0" xfId="0" applyFont="1"/>
    <xf numFmtId="0" fontId="0" fillId="0" borderId="0" xfId="0" applyFont="1"/>
    <xf numFmtId="0" fontId="10" fillId="8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4" fillId="12" borderId="5" xfId="0" applyFont="1" applyFill="1" applyBorder="1" applyAlignment="1">
      <alignment horizontal="center"/>
    </xf>
    <xf numFmtId="0" fontId="13" fillId="13" borderId="6" xfId="0" applyFont="1" applyFill="1" applyBorder="1" applyAlignment="1">
      <alignment horizontal="center" vertical="center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3" xfId="0" applyFont="1" applyBorder="1"/>
    <xf numFmtId="0" fontId="2" fillId="0" borderId="12" xfId="0" applyFont="1" applyBorder="1" applyAlignment="1">
      <alignment horizontal="center"/>
    </xf>
    <xf numFmtId="0" fontId="13" fillId="0" borderId="15" xfId="0" applyFont="1" applyBorder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13" fillId="0" borderId="16" xfId="0" applyFont="1" applyBorder="1"/>
    <xf numFmtId="0" fontId="2" fillId="0" borderId="9" xfId="0" applyFont="1" applyBorder="1" applyAlignment="1">
      <alignment horizontal="center"/>
    </xf>
    <xf numFmtId="165" fontId="6" fillId="16" borderId="12" xfId="3" applyNumberFormat="1" applyFont="1" applyFill="1" applyBorder="1"/>
    <xf numFmtId="0" fontId="14" fillId="0" borderId="0" xfId="0" applyFont="1"/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8" fillId="6" borderId="12" xfId="0" applyFont="1" applyFill="1" applyBorder="1" applyAlignment="1">
      <alignment horizontal="center"/>
    </xf>
    <xf numFmtId="0" fontId="19" fillId="6" borderId="2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17" borderId="12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/>
    </xf>
    <xf numFmtId="0" fontId="19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18" fillId="10" borderId="17" xfId="0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left"/>
    </xf>
    <xf numFmtId="0" fontId="20" fillId="0" borderId="23" xfId="0" applyFont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0" fontId="19" fillId="0" borderId="21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0" fillId="0" borderId="12" xfId="0" applyBorder="1"/>
    <xf numFmtId="0" fontId="20" fillId="0" borderId="23" xfId="0" applyFont="1" applyBorder="1" applyAlignment="1">
      <alignment horizontal="center" vertical="center"/>
    </xf>
    <xf numFmtId="0" fontId="19" fillId="18" borderId="3" xfId="0" applyFont="1" applyFill="1" applyBorder="1" applyAlignment="1">
      <alignment horizontal="right"/>
    </xf>
    <xf numFmtId="0" fontId="19" fillId="18" borderId="5" xfId="0" applyFont="1" applyFill="1" applyBorder="1" applyAlignment="1">
      <alignment horizontal="right"/>
    </xf>
    <xf numFmtId="165" fontId="21" fillId="18" borderId="12" xfId="3" applyNumberFormat="1" applyFont="1" applyFill="1" applyBorder="1" applyAlignment="1">
      <alignment horizontal="center" vertical="center"/>
    </xf>
    <xf numFmtId="165" fontId="21" fillId="18" borderId="4" xfId="3" applyNumberFormat="1" applyFont="1" applyFill="1" applyBorder="1" applyAlignment="1">
      <alignment horizontal="center"/>
    </xf>
    <xf numFmtId="165" fontId="21" fillId="18" borderId="12" xfId="3" applyNumberFormat="1" applyFont="1" applyFill="1" applyBorder="1" applyAlignment="1">
      <alignment horizontal="center"/>
    </xf>
    <xf numFmtId="165" fontId="21" fillId="18" borderId="4" xfId="3" applyNumberFormat="1" applyFont="1" applyFill="1" applyBorder="1" applyAlignment="1">
      <alignment horizontal="center" vertical="center"/>
    </xf>
    <xf numFmtId="165" fontId="21" fillId="18" borderId="5" xfId="3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5" fillId="0" borderId="34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vertical="top" wrapText="1"/>
    </xf>
    <xf numFmtId="0" fontId="5" fillId="0" borderId="1" xfId="0" applyFont="1" applyBorder="1"/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top" wrapText="1"/>
    </xf>
    <xf numFmtId="0" fontId="5" fillId="0" borderId="36" xfId="0" applyFont="1" applyBorder="1"/>
    <xf numFmtId="0" fontId="5" fillId="0" borderId="32" xfId="0" applyFont="1" applyBorder="1"/>
    <xf numFmtId="0" fontId="13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vertical="top" wrapText="1"/>
    </xf>
    <xf numFmtId="0" fontId="22" fillId="0" borderId="38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39" xfId="0" applyFont="1" applyBorder="1" applyAlignment="1">
      <alignment horizontal="center"/>
    </xf>
    <xf numFmtId="0" fontId="5" fillId="0" borderId="40" xfId="0" applyFont="1" applyBorder="1"/>
    <xf numFmtId="0" fontId="5" fillId="0" borderId="13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39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vertical="top" wrapText="1"/>
    </xf>
    <xf numFmtId="0" fontId="0" fillId="0" borderId="13" xfId="0" applyBorder="1"/>
    <xf numFmtId="0" fontId="5" fillId="0" borderId="28" xfId="0" applyFont="1" applyBorder="1" applyAlignment="1">
      <alignment horizontal="left"/>
    </xf>
    <xf numFmtId="0" fontId="5" fillId="0" borderId="27" xfId="0" applyFont="1" applyBorder="1" applyAlignment="1">
      <alignment horizontal="center" vertical="top" wrapText="1"/>
    </xf>
    <xf numFmtId="0" fontId="0" fillId="0" borderId="27" xfId="0" applyBorder="1" applyAlignment="1">
      <alignment horizontal="center"/>
    </xf>
    <xf numFmtId="0" fontId="0" fillId="0" borderId="29" xfId="0" applyBorder="1"/>
    <xf numFmtId="0" fontId="5" fillId="0" borderId="17" xfId="0" applyFont="1" applyBorder="1" applyAlignment="1">
      <alignment vertical="top" wrapText="1"/>
    </xf>
    <xf numFmtId="0" fontId="0" fillId="0" borderId="17" xfId="0" applyBorder="1"/>
    <xf numFmtId="0" fontId="5" fillId="0" borderId="31" xfId="0" applyFont="1" applyBorder="1" applyAlignment="1">
      <alignment horizontal="left"/>
    </xf>
    <xf numFmtId="0" fontId="0" fillId="0" borderId="1" xfId="0" applyBorder="1"/>
    <xf numFmtId="0" fontId="0" fillId="0" borderId="32" xfId="0" applyBorder="1" applyAlignment="1">
      <alignment horizontal="center"/>
    </xf>
    <xf numFmtId="0" fontId="5" fillId="0" borderId="23" xfId="0" applyFont="1" applyBorder="1" applyAlignment="1">
      <alignment vertical="top" wrapText="1"/>
    </xf>
    <xf numFmtId="0" fontId="0" fillId="0" borderId="23" xfId="0" applyBorder="1"/>
    <xf numFmtId="0" fontId="5" fillId="0" borderId="39" xfId="0" applyFont="1" applyBorder="1" applyAlignment="1">
      <alignment horizontal="center" vertical="top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2" fillId="0" borderId="3" xfId="0" applyFont="1" applyBorder="1"/>
    <xf numFmtId="0" fontId="5" fillId="0" borderId="12" xfId="0" applyFont="1" applyBorder="1" applyAlignment="1">
      <alignment vertical="top" wrapText="1"/>
    </xf>
    <xf numFmtId="0" fontId="5" fillId="0" borderId="41" xfId="0" applyFont="1" applyBorder="1" applyAlignment="1">
      <alignment horizontal="left"/>
    </xf>
    <xf numFmtId="0" fontId="5" fillId="0" borderId="24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/>
    </xf>
    <xf numFmtId="0" fontId="0" fillId="0" borderId="42" xfId="0" applyBorder="1"/>
    <xf numFmtId="0" fontId="0" fillId="0" borderId="43" xfId="0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5" fillId="0" borderId="44" xfId="0" applyFont="1" applyBorder="1" applyAlignment="1">
      <alignment horizontal="left" vertical="center"/>
    </xf>
    <xf numFmtId="0" fontId="0" fillId="0" borderId="44" xfId="0" applyBorder="1"/>
    <xf numFmtId="0" fontId="0" fillId="0" borderId="1" xfId="0" applyBorder="1" applyAlignment="1">
      <alignment horizontal="center"/>
    </xf>
    <xf numFmtId="0" fontId="0" fillId="0" borderId="32" xfId="0" applyBorder="1"/>
    <xf numFmtId="0" fontId="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/>
    <xf numFmtId="0" fontId="0" fillId="0" borderId="0" xfId="0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19" borderId="3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 vertical="center" wrapText="1"/>
    </xf>
    <xf numFmtId="0" fontId="13" fillId="20" borderId="4" xfId="0" applyFont="1" applyFill="1" applyBorder="1" applyAlignment="1">
      <alignment horizontal="center" vertical="center" wrapText="1"/>
    </xf>
    <xf numFmtId="0" fontId="13" fillId="20" borderId="5" xfId="0" applyFont="1" applyFill="1" applyBorder="1" applyAlignment="1">
      <alignment horizontal="center" vertical="center" wrapText="1"/>
    </xf>
    <xf numFmtId="0" fontId="23" fillId="16" borderId="3" xfId="0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3" fontId="6" fillId="16" borderId="12" xfId="0" applyNumberFormat="1" applyFont="1" applyFill="1" applyBorder="1"/>
    <xf numFmtId="165" fontId="6" fillId="16" borderId="10" xfId="0" applyNumberFormat="1" applyFont="1" applyFill="1" applyBorder="1"/>
    <xf numFmtId="165" fontId="6" fillId="16" borderId="19" xfId="0" applyNumberFormat="1" applyFont="1" applyFill="1" applyBorder="1"/>
    <xf numFmtId="165" fontId="6" fillId="16" borderId="19" xfId="3" applyNumberFormat="1" applyFont="1" applyFill="1" applyBorder="1"/>
    <xf numFmtId="43" fontId="6" fillId="16" borderId="9" xfId="3" applyFont="1" applyFill="1" applyBorder="1"/>
    <xf numFmtId="43" fontId="6" fillId="16" borderId="19" xfId="3" applyFont="1" applyFill="1" applyBorder="1"/>
    <xf numFmtId="43" fontId="6" fillId="16" borderId="12" xfId="3" applyFont="1" applyFill="1" applyBorder="1"/>
    <xf numFmtId="43" fontId="6" fillId="16" borderId="4" xfId="3" applyFont="1" applyFill="1" applyBorder="1"/>
    <xf numFmtId="43" fontId="6" fillId="16" borderId="13" xfId="3" applyFont="1" applyFill="1" applyBorder="1"/>
    <xf numFmtId="0" fontId="20" fillId="0" borderId="0" xfId="0" applyFont="1"/>
    <xf numFmtId="43" fontId="0" fillId="0" borderId="0" xfId="3" applyFont="1"/>
    <xf numFmtId="3" fontId="6" fillId="0" borderId="12" xfId="0" applyNumberFormat="1" applyFont="1" applyBorder="1" applyAlignment="1">
      <alignment horizontal="right" vertical="center"/>
    </xf>
    <xf numFmtId="165" fontId="7" fillId="0" borderId="4" xfId="3" applyNumberFormat="1" applyFont="1" applyBorder="1"/>
    <xf numFmtId="165" fontId="7" fillId="0" borderId="12" xfId="3" applyNumberFormat="1" applyFont="1" applyBorder="1"/>
    <xf numFmtId="165" fontId="6" fillId="0" borderId="12" xfId="3" applyNumberFormat="1" applyFont="1" applyBorder="1"/>
    <xf numFmtId="43" fontId="7" fillId="0" borderId="12" xfId="3" applyFont="1" applyBorder="1"/>
    <xf numFmtId="43" fontId="6" fillId="0" borderId="4" xfId="3" applyFont="1" applyBorder="1"/>
    <xf numFmtId="43" fontId="7" fillId="0" borderId="3" xfId="3" applyFont="1" applyBorder="1"/>
    <xf numFmtId="43" fontId="7" fillId="0" borderId="4" xfId="3" applyFont="1" applyBorder="1"/>
    <xf numFmtId="43" fontId="11" fillId="0" borderId="13" xfId="3" applyFont="1" applyBorder="1"/>
    <xf numFmtId="43" fontId="11" fillId="0" borderId="14" xfId="3" applyFont="1" applyBorder="1"/>
    <xf numFmtId="43" fontId="20" fillId="0" borderId="13" xfId="3" applyFont="1" applyBorder="1"/>
    <xf numFmtId="3" fontId="6" fillId="0" borderId="7" xfId="0" applyNumberFormat="1" applyFont="1" applyBorder="1" applyAlignment="1">
      <alignment horizontal="right" vertical="center"/>
    </xf>
    <xf numFmtId="165" fontId="7" fillId="0" borderId="0" xfId="3" applyNumberFormat="1" applyFont="1" applyBorder="1"/>
    <xf numFmtId="165" fontId="7" fillId="0" borderId="7" xfId="3" applyNumberFormat="1" applyFont="1" applyBorder="1"/>
    <xf numFmtId="165" fontId="6" fillId="0" borderId="7" xfId="3" applyNumberFormat="1" applyFont="1" applyBorder="1"/>
    <xf numFmtId="43" fontId="7" fillId="0" borderId="7" xfId="3" applyFont="1" applyBorder="1"/>
    <xf numFmtId="43" fontId="6" fillId="0" borderId="0" xfId="3" applyFont="1" applyBorder="1"/>
    <xf numFmtId="43" fontId="7" fillId="0" borderId="12" xfId="3" applyFont="1" applyBorder="1" applyAlignment="1">
      <alignment horizontal="right"/>
    </xf>
    <xf numFmtId="165" fontId="7" fillId="0" borderId="4" xfId="3" applyNumberFormat="1" applyFont="1" applyBorder="1" applyAlignment="1">
      <alignment horizontal="right" vertical="center"/>
    </xf>
    <xf numFmtId="165" fontId="7" fillId="0" borderId="12" xfId="3" applyNumberFormat="1" applyFont="1" applyBorder="1" applyAlignment="1">
      <alignment horizontal="right" vertical="center"/>
    </xf>
    <xf numFmtId="165" fontId="7" fillId="0" borderId="0" xfId="3" applyNumberFormat="1" applyFont="1" applyFill="1" applyBorder="1" applyAlignment="1">
      <alignment horizontal="right" vertical="center"/>
    </xf>
    <xf numFmtId="165" fontId="7" fillId="0" borderId="7" xfId="3" applyNumberFormat="1" applyFont="1" applyFill="1" applyBorder="1" applyAlignment="1">
      <alignment horizontal="right" vertical="center"/>
    </xf>
    <xf numFmtId="165" fontId="6" fillId="0" borderId="7" xfId="3" applyNumberFormat="1" applyFont="1" applyBorder="1" applyAlignment="1">
      <alignment vertical="center"/>
    </xf>
    <xf numFmtId="43" fontId="7" fillId="0" borderId="7" xfId="3" applyFont="1" applyFill="1" applyBorder="1" applyAlignment="1">
      <alignment horizontal="right" vertical="center"/>
    </xf>
    <xf numFmtId="43" fontId="6" fillId="0" borderId="0" xfId="3" applyFont="1" applyBorder="1" applyAlignment="1">
      <alignment vertical="center"/>
    </xf>
    <xf numFmtId="43" fontId="11" fillId="0" borderId="12" xfId="3" applyFont="1" applyBorder="1" applyAlignment="1">
      <alignment horizontal="right" vertical="center"/>
    </xf>
    <xf numFmtId="43" fontId="20" fillId="0" borderId="13" xfId="3" applyFont="1" applyBorder="1" applyAlignment="1">
      <alignment horizontal="right" vertical="center"/>
    </xf>
    <xf numFmtId="165" fontId="7" fillId="0" borderId="4" xfId="3" applyNumberFormat="1" applyFont="1" applyFill="1" applyBorder="1"/>
    <xf numFmtId="165" fontId="7" fillId="0" borderId="12" xfId="3" applyNumberFormat="1" applyFont="1" applyFill="1" applyBorder="1"/>
    <xf numFmtId="43" fontId="7" fillId="0" borderId="12" xfId="3" applyFont="1" applyFill="1" applyBorder="1" applyAlignment="1">
      <alignment horizontal="right" vertical="center"/>
    </xf>
    <xf numFmtId="43" fontId="7" fillId="0" borderId="3" xfId="3" applyFont="1" applyFill="1" applyBorder="1" applyAlignment="1">
      <alignment horizontal="right" vertical="center"/>
    </xf>
    <xf numFmtId="43" fontId="6" fillId="0" borderId="12" xfId="3" applyFont="1" applyBorder="1"/>
    <xf numFmtId="43" fontId="11" fillId="0" borderId="12" xfId="3" applyFont="1" applyBorder="1" applyAlignment="1">
      <alignment horizontal="right"/>
    </xf>
    <xf numFmtId="43" fontId="11" fillId="0" borderId="12" xfId="3" applyFont="1" applyBorder="1"/>
    <xf numFmtId="3" fontId="6" fillId="15" borderId="12" xfId="0" applyNumberFormat="1" applyFont="1" applyFill="1" applyBorder="1" applyAlignment="1">
      <alignment horizontal="right" vertical="center"/>
    </xf>
    <xf numFmtId="165" fontId="7" fillId="0" borderId="0" xfId="3" applyNumberFormat="1" applyFont="1" applyFill="1" applyBorder="1" applyAlignment="1">
      <alignment horizontal="right"/>
    </xf>
    <xf numFmtId="165" fontId="7" fillId="0" borderId="7" xfId="3" applyNumberFormat="1" applyFont="1" applyFill="1" applyBorder="1" applyAlignment="1">
      <alignment horizontal="right"/>
    </xf>
    <xf numFmtId="43" fontId="7" fillId="0" borderId="7" xfId="3" applyFont="1" applyFill="1" applyBorder="1" applyAlignment="1">
      <alignment horizontal="right"/>
    </xf>
    <xf numFmtId="165" fontId="7" fillId="0" borderId="4" xfId="3" applyNumberFormat="1" applyFont="1" applyFill="1" applyBorder="1" applyAlignment="1"/>
    <xf numFmtId="165" fontId="7" fillId="0" borderId="12" xfId="3" applyNumberFormat="1" applyFont="1" applyFill="1" applyBorder="1" applyAlignment="1"/>
    <xf numFmtId="43" fontId="7" fillId="0" borderId="16" xfId="3" applyFont="1" applyBorder="1"/>
    <xf numFmtId="43" fontId="7" fillId="0" borderId="9" xfId="3" applyFont="1" applyBorder="1"/>
    <xf numFmtId="43" fontId="11" fillId="0" borderId="7" xfId="3" applyFont="1" applyBorder="1" applyAlignment="1">
      <alignment horizontal="right"/>
    </xf>
    <xf numFmtId="43" fontId="7" fillId="0" borderId="10" xfId="3" applyFont="1" applyBorder="1"/>
    <xf numFmtId="43" fontId="11" fillId="0" borderId="17" xfId="3" applyFont="1" applyBorder="1"/>
    <xf numFmtId="43" fontId="11" fillId="0" borderId="18" xfId="3" applyFont="1" applyBorder="1"/>
    <xf numFmtId="165" fontId="12" fillId="0" borderId="19" xfId="3" applyNumberFormat="1" applyFont="1" applyBorder="1" applyAlignment="1">
      <alignment horizontal="right" vertical="center"/>
    </xf>
    <xf numFmtId="165" fontId="12" fillId="0" borderId="9" xfId="3" applyNumberFormat="1" applyFont="1" applyBorder="1" applyAlignment="1">
      <alignment horizontal="right" vertical="center"/>
    </xf>
    <xf numFmtId="165" fontId="6" fillId="0" borderId="9" xfId="3" applyNumberFormat="1" applyFont="1" applyBorder="1"/>
    <xf numFmtId="43" fontId="7" fillId="0" borderId="0" xfId="3" applyFont="1"/>
    <xf numFmtId="43" fontId="6" fillId="0" borderId="9" xfId="3" applyFont="1" applyBorder="1"/>
    <xf numFmtId="165" fontId="7" fillId="0" borderId="7" xfId="3" applyNumberFormat="1" applyFont="1" applyBorder="1" applyAlignment="1">
      <alignment vertical="center"/>
    </xf>
    <xf numFmtId="165" fontId="11" fillId="0" borderId="0" xfId="3" applyNumberFormat="1" applyFont="1"/>
    <xf numFmtId="165" fontId="6" fillId="0" borderId="9" xfId="3" applyNumberFormat="1" applyFont="1" applyBorder="1" applyAlignment="1">
      <alignment vertical="center"/>
    </xf>
    <xf numFmtId="43" fontId="7" fillId="0" borderId="7" xfId="3" applyFont="1" applyBorder="1" applyAlignment="1">
      <alignment vertical="center"/>
    </xf>
    <xf numFmtId="43" fontId="7" fillId="0" borderId="12" xfId="3" applyFont="1" applyBorder="1" applyAlignment="1">
      <alignment vertical="center"/>
    </xf>
    <xf numFmtId="43" fontId="6" fillId="0" borderId="4" xfId="3" applyFont="1" applyBorder="1" applyAlignment="1">
      <alignment vertical="center"/>
    </xf>
    <xf numFmtId="43" fontId="7" fillId="0" borderId="3" xfId="3" applyFont="1" applyBorder="1" applyAlignment="1">
      <alignment horizontal="right" vertical="center"/>
    </xf>
    <xf numFmtId="43" fontId="7" fillId="0" borderId="12" xfId="3" applyFont="1" applyBorder="1" applyAlignment="1">
      <alignment horizontal="right" vertical="center"/>
    </xf>
    <xf numFmtId="43" fontId="7" fillId="0" borderId="4" xfId="3" applyFont="1" applyBorder="1" applyAlignment="1">
      <alignment horizontal="right" vertical="center"/>
    </xf>
    <xf numFmtId="43" fontId="11" fillId="0" borderId="17" xfId="3" applyFont="1" applyBorder="1" applyAlignment="1">
      <alignment horizontal="right" vertical="center"/>
    </xf>
    <xf numFmtId="43" fontId="11" fillId="0" borderId="18" xfId="3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165" fontId="7" fillId="0" borderId="4" xfId="3" applyNumberFormat="1" applyFont="1" applyBorder="1" applyAlignment="1">
      <alignment horizontal="right"/>
    </xf>
    <xf numFmtId="43" fontId="11" fillId="0" borderId="20" xfId="3" applyFont="1" applyBorder="1"/>
    <xf numFmtId="43" fontId="11" fillId="0" borderId="21" xfId="3" applyFont="1" applyBorder="1"/>
    <xf numFmtId="0" fontId="5" fillId="0" borderId="36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0" fillId="22" borderId="0" xfId="0" applyFill="1"/>
    <xf numFmtId="0" fontId="24" fillId="23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165" fontId="7" fillId="0" borderId="1" xfId="3" applyNumberFormat="1" applyFont="1" applyBorder="1" applyAlignment="1">
      <alignment horizontal="right"/>
    </xf>
    <xf numFmtId="0" fontId="20" fillId="0" borderId="51" xfId="0" applyFont="1" applyBorder="1" applyAlignment="1">
      <alignment horizontal="left" vertical="center"/>
    </xf>
    <xf numFmtId="165" fontId="7" fillId="22" borderId="1" xfId="3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52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18" borderId="2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26" fillId="18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22" borderId="36" xfId="0" applyFont="1" applyFill="1" applyBorder="1" applyAlignment="1">
      <alignment horizontal="left"/>
    </xf>
    <xf numFmtId="0" fontId="25" fillId="22" borderId="1" xfId="0" applyFont="1" applyFill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 wrapText="1"/>
    </xf>
    <xf numFmtId="0" fontId="26" fillId="21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25" fillId="22" borderId="36" xfId="0" applyFont="1" applyFill="1" applyBorder="1" applyAlignment="1">
      <alignment horizontal="center"/>
    </xf>
    <xf numFmtId="165" fontId="25" fillId="22" borderId="1" xfId="3" applyNumberFormat="1" applyFont="1" applyFill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51" xfId="3" applyNumberFormat="1" applyFont="1" applyBorder="1" applyAlignment="1">
      <alignment horizontal="right"/>
    </xf>
    <xf numFmtId="0" fontId="27" fillId="18" borderId="36" xfId="0" applyFont="1" applyFill="1" applyBorder="1" applyAlignment="1">
      <alignment horizontal="left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36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6" fontId="0" fillId="0" borderId="1" xfId="5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6">
    <cellStyle name="Comma 2" xfId="5" xr:uid="{33627494-74C0-4095-B6EC-3B683EE31FA4}"/>
    <cellStyle name="Millares" xfId="3" builtinId="3"/>
    <cellStyle name="Millares 5" xfId="2" xr:uid="{B89BA310-6D03-43F1-AC79-B4BC066302D3}"/>
    <cellStyle name="Normal" xfId="0" builtinId="0"/>
    <cellStyle name="Normal 4" xfId="4" xr:uid="{EB06FE69-9075-4BB4-B366-ABD1120AC074}"/>
    <cellStyle name="Normal 5 2" xfId="1" xr:uid="{053E3E96-5250-4B93-BAE4-EDC35430812D}"/>
  </cellStyles>
  <dxfs count="0"/>
  <tableStyles count="0" defaultTableStyle="TableStyleMedium2" defaultPivotStyle="PivotStyleLight16"/>
  <colors>
    <mruColors>
      <color rgb="FFF26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0</xdr:row>
      <xdr:rowOff>0</xdr:rowOff>
    </xdr:from>
    <xdr:to>
      <xdr:col>6</xdr:col>
      <xdr:colOff>845820</xdr:colOff>
      <xdr:row>2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2425D-E6D2-4796-A3BA-A76823AEC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0"/>
          <a:ext cx="348996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1016000</xdr:colOff>
      <xdr:row>0</xdr:row>
      <xdr:rowOff>0</xdr:rowOff>
    </xdr:from>
    <xdr:to>
      <xdr:col>8</xdr:col>
      <xdr:colOff>235585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F822A-5389-40DB-84E1-9543476D53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6313" y="0"/>
          <a:ext cx="3489960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</xdr:colOff>
      <xdr:row>1</xdr:row>
      <xdr:rowOff>15240</xdr:rowOff>
    </xdr:from>
    <xdr:to>
      <xdr:col>8</xdr:col>
      <xdr:colOff>464820</xdr:colOff>
      <xdr:row>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23FD4E-634F-4182-9E0F-3BE8996B82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5040" y="198120"/>
          <a:ext cx="3489960" cy="701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0</xdr:rowOff>
    </xdr:from>
    <xdr:to>
      <xdr:col>8</xdr:col>
      <xdr:colOff>19783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264925-6480-4472-A665-BED360D8A8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380" y="0"/>
          <a:ext cx="3174463" cy="496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0</xdr:rowOff>
    </xdr:from>
    <xdr:to>
      <xdr:col>1</xdr:col>
      <xdr:colOff>3357343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57C8BB0-2826-4438-869A-8682EB37A7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0"/>
          <a:ext cx="3174463" cy="49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096B-7D08-41CA-986B-2557EEE366C4}">
  <dimension ref="A4:M23"/>
  <sheetViews>
    <sheetView workbookViewId="0">
      <selection activeCell="C20" sqref="C20"/>
    </sheetView>
  </sheetViews>
  <sheetFormatPr baseColWidth="10" defaultRowHeight="14.4" x14ac:dyDescent="0.3"/>
  <cols>
    <col min="1" max="2" width="15.21875" customWidth="1"/>
    <col min="3" max="3" width="16" customWidth="1"/>
    <col min="7" max="7" width="15.21875" customWidth="1"/>
  </cols>
  <sheetData>
    <row r="4" spans="1:13" x14ac:dyDescent="0.3">
      <c r="A4" s="19" t="s">
        <v>142</v>
      </c>
      <c r="B4" s="19"/>
      <c r="C4" s="19"/>
      <c r="D4" s="19"/>
      <c r="E4" s="19"/>
      <c r="F4" s="19"/>
      <c r="G4" s="19"/>
      <c r="H4" s="19"/>
      <c r="I4" s="19"/>
      <c r="J4" s="19"/>
    </row>
    <row r="5" spans="1:13" x14ac:dyDescent="0.3">
      <c r="A5" s="312" t="s">
        <v>143</v>
      </c>
      <c r="B5" s="312"/>
      <c r="C5" s="312"/>
      <c r="D5" s="312"/>
      <c r="E5" s="312"/>
      <c r="F5" s="312"/>
      <c r="G5" s="312"/>
      <c r="H5" s="312"/>
      <c r="I5" s="312"/>
      <c r="J5" s="312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 x14ac:dyDescent="0.3">
      <c r="C7" s="313" t="s">
        <v>144</v>
      </c>
      <c r="D7" s="313"/>
      <c r="E7" s="313"/>
      <c r="F7" s="313"/>
      <c r="G7" s="313" t="s">
        <v>144</v>
      </c>
      <c r="H7" s="313"/>
      <c r="I7" s="313"/>
      <c r="J7" s="313"/>
    </row>
    <row r="8" spans="1:13" ht="27.6" x14ac:dyDescent="0.3">
      <c r="A8" s="314" t="s">
        <v>14</v>
      </c>
      <c r="B8" s="315" t="s">
        <v>145</v>
      </c>
      <c r="C8" s="316" t="s">
        <v>146</v>
      </c>
      <c r="D8" s="317" t="s">
        <v>1</v>
      </c>
      <c r="E8" s="318" t="s">
        <v>2</v>
      </c>
      <c r="F8" s="319" t="s">
        <v>9</v>
      </c>
      <c r="G8" s="320" t="s">
        <v>147</v>
      </c>
      <c r="H8" s="317" t="s">
        <v>1</v>
      </c>
      <c r="I8" s="318" t="s">
        <v>2</v>
      </c>
      <c r="J8" s="321" t="s">
        <v>9</v>
      </c>
    </row>
    <row r="9" spans="1:13" ht="15.6" x14ac:dyDescent="0.3">
      <c r="A9" s="322" t="s">
        <v>11</v>
      </c>
      <c r="B9" s="324">
        <v>113274</v>
      </c>
      <c r="C9" s="324">
        <v>140</v>
      </c>
      <c r="D9" s="324">
        <v>11</v>
      </c>
      <c r="E9" s="324">
        <v>0</v>
      </c>
      <c r="F9" s="324">
        <f t="shared" ref="F9:F14" si="0">SUM(D9:E9)</f>
        <v>11</v>
      </c>
      <c r="G9" s="324">
        <v>349</v>
      </c>
      <c r="H9" s="324">
        <v>16</v>
      </c>
      <c r="I9" s="324">
        <v>1</v>
      </c>
      <c r="J9" s="324">
        <f t="shared" ref="J9:J16" si="1">SUM(H9:I9)</f>
        <v>17</v>
      </c>
    </row>
    <row r="10" spans="1:13" ht="15.6" x14ac:dyDescent="0.3">
      <c r="A10" s="323" t="s">
        <v>16</v>
      </c>
      <c r="B10" s="324">
        <v>35100</v>
      </c>
      <c r="C10" s="324">
        <v>130</v>
      </c>
      <c r="D10" s="324">
        <v>7</v>
      </c>
      <c r="E10" s="324">
        <v>0</v>
      </c>
      <c r="F10" s="324">
        <f t="shared" si="0"/>
        <v>7</v>
      </c>
      <c r="G10" s="324">
        <v>30</v>
      </c>
      <c r="H10" s="324">
        <v>3</v>
      </c>
      <c r="I10" s="324">
        <v>0</v>
      </c>
      <c r="J10" s="324">
        <f t="shared" si="1"/>
        <v>3</v>
      </c>
    </row>
    <row r="11" spans="1:13" ht="15.6" x14ac:dyDescent="0.3">
      <c r="A11" s="325" t="s">
        <v>17</v>
      </c>
      <c r="B11" s="324">
        <v>127900</v>
      </c>
      <c r="C11" s="324">
        <v>0</v>
      </c>
      <c r="D11" s="324">
        <v>0</v>
      </c>
      <c r="E11" s="324">
        <v>0</v>
      </c>
      <c r="F11" s="324">
        <f t="shared" si="0"/>
        <v>0</v>
      </c>
      <c r="G11" s="324">
        <v>442</v>
      </c>
      <c r="H11" s="324">
        <v>38</v>
      </c>
      <c r="I11" s="324">
        <v>4</v>
      </c>
      <c r="J11" s="324">
        <f t="shared" si="1"/>
        <v>42</v>
      </c>
      <c r="M11" t="s">
        <v>148</v>
      </c>
    </row>
    <row r="12" spans="1:13" ht="15.6" x14ac:dyDescent="0.3">
      <c r="A12" s="325" t="s">
        <v>10</v>
      </c>
      <c r="B12" s="324">
        <v>10700</v>
      </c>
      <c r="C12" s="324">
        <v>44.5</v>
      </c>
      <c r="D12" s="324">
        <v>10</v>
      </c>
      <c r="E12" s="324">
        <v>0</v>
      </c>
      <c r="F12" s="324">
        <f t="shared" si="0"/>
        <v>10</v>
      </c>
      <c r="G12" s="324">
        <v>2</v>
      </c>
      <c r="H12" s="324">
        <v>1</v>
      </c>
      <c r="I12" s="324">
        <v>0</v>
      </c>
      <c r="J12" s="324">
        <f t="shared" si="1"/>
        <v>1</v>
      </c>
    </row>
    <row r="13" spans="1:13" ht="15.6" x14ac:dyDescent="0.3">
      <c r="A13" s="322" t="s">
        <v>15</v>
      </c>
      <c r="B13" s="324">
        <v>53000</v>
      </c>
      <c r="C13" s="324">
        <v>104</v>
      </c>
      <c r="D13" s="324">
        <v>3</v>
      </c>
      <c r="E13" s="324">
        <v>0</v>
      </c>
      <c r="F13" s="324">
        <f t="shared" si="0"/>
        <v>3</v>
      </c>
      <c r="G13" s="324">
        <v>72</v>
      </c>
      <c r="H13" s="324">
        <v>3</v>
      </c>
      <c r="I13" s="324">
        <v>0</v>
      </c>
      <c r="J13" s="324">
        <f t="shared" si="1"/>
        <v>3</v>
      </c>
      <c r="L13" t="s">
        <v>148</v>
      </c>
    </row>
    <row r="14" spans="1:13" ht="15.6" x14ac:dyDescent="0.3">
      <c r="A14" s="322" t="s">
        <v>12</v>
      </c>
      <c r="B14" s="324">
        <v>0</v>
      </c>
      <c r="C14" s="324">
        <v>0</v>
      </c>
      <c r="D14" s="324">
        <v>0</v>
      </c>
      <c r="E14" s="324">
        <v>0</v>
      </c>
      <c r="F14" s="324">
        <f t="shared" si="0"/>
        <v>0</v>
      </c>
      <c r="G14" s="371">
        <v>0</v>
      </c>
      <c r="H14" s="371">
        <v>0</v>
      </c>
      <c r="I14" s="371">
        <v>0</v>
      </c>
      <c r="J14" s="324">
        <f t="shared" si="1"/>
        <v>0</v>
      </c>
    </row>
    <row r="15" spans="1:13" ht="15.6" x14ac:dyDescent="0.3">
      <c r="A15" s="322" t="s">
        <v>13</v>
      </c>
      <c r="B15" s="324">
        <v>258790</v>
      </c>
      <c r="C15" s="324">
        <v>248</v>
      </c>
      <c r="D15" s="324">
        <v>21</v>
      </c>
      <c r="E15" s="324">
        <v>3</v>
      </c>
      <c r="F15" s="324">
        <f>SUM(D15:E15)</f>
        <v>24</v>
      </c>
      <c r="G15" s="324">
        <v>847</v>
      </c>
      <c r="H15" s="324">
        <v>78</v>
      </c>
      <c r="I15" s="324">
        <v>5</v>
      </c>
      <c r="J15" s="324">
        <f t="shared" si="1"/>
        <v>83</v>
      </c>
      <c r="L15" t="s">
        <v>148</v>
      </c>
    </row>
    <row r="16" spans="1:13" ht="15.6" x14ac:dyDescent="0.3">
      <c r="A16" s="322" t="s">
        <v>18</v>
      </c>
      <c r="B16" s="324">
        <v>615407</v>
      </c>
      <c r="C16" s="324">
        <v>283.83999999999997</v>
      </c>
      <c r="D16" s="324">
        <v>14</v>
      </c>
      <c r="E16" s="324">
        <v>1</v>
      </c>
      <c r="F16" s="324">
        <f>SUM(D16:E16)</f>
        <v>15</v>
      </c>
      <c r="G16" s="324">
        <v>2577</v>
      </c>
      <c r="H16" s="324">
        <v>167</v>
      </c>
      <c r="I16" s="324">
        <v>28</v>
      </c>
      <c r="J16" s="324">
        <f t="shared" si="1"/>
        <v>195</v>
      </c>
    </row>
    <row r="17" spans="1:12" s="36" customFormat="1" ht="17.399999999999999" x14ac:dyDescent="0.3">
      <c r="A17" s="372" t="s">
        <v>9</v>
      </c>
      <c r="B17" s="326">
        <f>+B9+B10+B11+B12+B13+B14+B15+B16</f>
        <v>1214171</v>
      </c>
      <c r="C17" s="326">
        <f>+C9+C10+C11+C12+C13+C14+C15+C16</f>
        <v>950.33999999999992</v>
      </c>
      <c r="D17" s="326">
        <f>SUM(D9:D16)</f>
        <v>66</v>
      </c>
      <c r="E17" s="326">
        <f>SUM(E10:E16)</f>
        <v>4</v>
      </c>
      <c r="F17" s="326">
        <f t="shared" ref="F17:J17" si="2">+F9+F10+F11+F12+F13+F14+F15+F16</f>
        <v>70</v>
      </c>
      <c r="G17" s="326">
        <f t="shared" si="2"/>
        <v>4319</v>
      </c>
      <c r="H17" s="326">
        <f t="shared" si="2"/>
        <v>306</v>
      </c>
      <c r="I17" s="326">
        <f t="shared" si="2"/>
        <v>38</v>
      </c>
      <c r="J17" s="326">
        <f t="shared" si="2"/>
        <v>344</v>
      </c>
    </row>
    <row r="19" spans="1:12" x14ac:dyDescent="0.3">
      <c r="D19" s="225"/>
      <c r="F19" t="s">
        <v>148</v>
      </c>
      <c r="L19" t="s">
        <v>148</v>
      </c>
    </row>
    <row r="20" spans="1:12" x14ac:dyDescent="0.3">
      <c r="F20" t="s">
        <v>148</v>
      </c>
    </row>
    <row r="21" spans="1:12" x14ac:dyDescent="0.3">
      <c r="E21" t="s">
        <v>148</v>
      </c>
    </row>
    <row r="23" spans="1:12" x14ac:dyDescent="0.3">
      <c r="G23">
        <v>911</v>
      </c>
    </row>
  </sheetData>
  <mergeCells count="4">
    <mergeCell ref="A4:J4"/>
    <mergeCell ref="A5:J5"/>
    <mergeCell ref="C7:F7"/>
    <mergeCell ref="G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FB3C-7381-49F9-87F8-47699E9B13BF}">
  <dimension ref="A3:O43"/>
  <sheetViews>
    <sheetView zoomScale="96" zoomScaleNormal="96" workbookViewId="0"/>
  </sheetViews>
  <sheetFormatPr baseColWidth="10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1" customWidth="1"/>
    <col min="11" max="11" width="12.6640625" customWidth="1"/>
    <col min="12" max="12" width="27" customWidth="1"/>
  </cols>
  <sheetData>
    <row r="3" spans="1:15" x14ac:dyDescent="0.3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5" x14ac:dyDescent="0.3">
      <c r="A4" s="327" t="s">
        <v>149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1:15" x14ac:dyDescent="0.3">
      <c r="A5" s="328" t="s">
        <v>143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</row>
    <row r="6" spans="1:15" ht="15" thickBot="1" x14ac:dyDescent="0.35">
      <c r="A6" s="329"/>
      <c r="B6" s="329"/>
      <c r="C6" s="329"/>
      <c r="D6" s="329"/>
      <c r="E6" s="329" t="s">
        <v>148</v>
      </c>
      <c r="F6" s="329"/>
      <c r="G6" s="329"/>
      <c r="H6" s="329" t="s">
        <v>148</v>
      </c>
      <c r="I6" s="329"/>
      <c r="J6" s="330"/>
      <c r="K6" s="329"/>
      <c r="L6" s="329"/>
    </row>
    <row r="7" spans="1:15" ht="33" customHeight="1" thickBot="1" x14ac:dyDescent="0.35">
      <c r="A7" s="331" t="s">
        <v>150</v>
      </c>
      <c r="B7" s="332"/>
      <c r="C7" s="332"/>
      <c r="D7" s="333"/>
      <c r="E7" s="331" t="s">
        <v>144</v>
      </c>
      <c r="F7" s="332"/>
      <c r="G7" s="333"/>
      <c r="H7" s="334" t="s">
        <v>151</v>
      </c>
      <c r="I7" s="335"/>
      <c r="J7" s="336" t="s">
        <v>144</v>
      </c>
      <c r="K7" s="337"/>
      <c r="L7" s="338"/>
    </row>
    <row r="8" spans="1:15" ht="26.4" x14ac:dyDescent="0.3">
      <c r="A8" s="339" t="s">
        <v>14</v>
      </c>
      <c r="B8" s="340" t="s">
        <v>152</v>
      </c>
      <c r="C8" s="340" t="s">
        <v>153</v>
      </c>
      <c r="D8" s="340" t="s">
        <v>154</v>
      </c>
      <c r="E8" s="341" t="s">
        <v>1</v>
      </c>
      <c r="F8" s="342" t="s">
        <v>2</v>
      </c>
      <c r="G8" s="340" t="s">
        <v>9</v>
      </c>
      <c r="H8" s="340" t="s">
        <v>155</v>
      </c>
      <c r="I8" s="343" t="s">
        <v>156</v>
      </c>
      <c r="J8" s="341" t="s">
        <v>1</v>
      </c>
      <c r="K8" s="342" t="s">
        <v>2</v>
      </c>
      <c r="L8" s="340" t="s">
        <v>9</v>
      </c>
    </row>
    <row r="9" spans="1:15" x14ac:dyDescent="0.3">
      <c r="A9" s="344" t="s">
        <v>11</v>
      </c>
      <c r="B9" s="345">
        <v>0</v>
      </c>
      <c r="C9" s="345">
        <v>0</v>
      </c>
      <c r="D9" s="345">
        <v>0</v>
      </c>
      <c r="E9" s="345">
        <v>0</v>
      </c>
      <c r="F9" s="345">
        <v>0</v>
      </c>
      <c r="G9" s="345">
        <f>SUM(E9:F9)</f>
        <v>0</v>
      </c>
      <c r="H9" s="345">
        <v>0</v>
      </c>
      <c r="I9" s="345">
        <v>0</v>
      </c>
      <c r="J9" s="345">
        <v>0</v>
      </c>
      <c r="K9" s="345">
        <v>0</v>
      </c>
      <c r="L9" s="345">
        <f>SUM(J9:K9)</f>
        <v>0</v>
      </c>
    </row>
    <row r="10" spans="1:15" x14ac:dyDescent="0.3">
      <c r="A10" s="346" t="s">
        <v>16</v>
      </c>
      <c r="B10" s="345">
        <v>0</v>
      </c>
      <c r="C10" s="345">
        <v>0</v>
      </c>
      <c r="D10" s="345">
        <v>0</v>
      </c>
      <c r="E10" s="345">
        <v>0</v>
      </c>
      <c r="F10" s="345">
        <v>0</v>
      </c>
      <c r="G10" s="345">
        <f t="shared" ref="G10:G16" si="0">SUM(E10:F10)</f>
        <v>0</v>
      </c>
      <c r="H10" s="345">
        <v>0</v>
      </c>
      <c r="I10" s="345">
        <v>0</v>
      </c>
      <c r="J10" s="345">
        <v>0</v>
      </c>
      <c r="K10" s="345">
        <v>0</v>
      </c>
      <c r="L10" s="345">
        <f t="shared" ref="L10:L16" si="1">SUM(J10:K10)</f>
        <v>0</v>
      </c>
    </row>
    <row r="11" spans="1:15" x14ac:dyDescent="0.3">
      <c r="A11" s="347" t="s">
        <v>17</v>
      </c>
      <c r="B11" s="345">
        <v>0</v>
      </c>
      <c r="C11" s="345">
        <v>0</v>
      </c>
      <c r="D11" s="345">
        <v>0</v>
      </c>
      <c r="E11" s="345">
        <v>0</v>
      </c>
      <c r="F11" s="345">
        <v>0</v>
      </c>
      <c r="G11" s="345">
        <f t="shared" si="0"/>
        <v>0</v>
      </c>
      <c r="H11" s="345">
        <v>0</v>
      </c>
      <c r="I11" s="345">
        <v>0</v>
      </c>
      <c r="J11" s="345">
        <v>0</v>
      </c>
      <c r="K11" s="345">
        <v>0</v>
      </c>
      <c r="L11" s="345">
        <f t="shared" si="1"/>
        <v>0</v>
      </c>
    </row>
    <row r="12" spans="1:15" x14ac:dyDescent="0.3">
      <c r="A12" s="347" t="s">
        <v>10</v>
      </c>
      <c r="B12" s="345">
        <v>0</v>
      </c>
      <c r="C12" s="345">
        <v>0</v>
      </c>
      <c r="D12" s="345">
        <v>0</v>
      </c>
      <c r="E12" s="345">
        <v>0</v>
      </c>
      <c r="F12" s="345">
        <v>0</v>
      </c>
      <c r="G12" s="345">
        <f t="shared" si="0"/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f t="shared" si="1"/>
        <v>0</v>
      </c>
      <c r="O12" t="s">
        <v>148</v>
      </c>
    </row>
    <row r="13" spans="1:15" x14ac:dyDescent="0.3">
      <c r="A13" s="344" t="s">
        <v>15</v>
      </c>
      <c r="B13" s="345">
        <v>0</v>
      </c>
      <c r="C13" s="345">
        <v>0</v>
      </c>
      <c r="D13" s="345">
        <v>0</v>
      </c>
      <c r="E13" s="345">
        <v>0</v>
      </c>
      <c r="F13" s="345">
        <v>0</v>
      </c>
      <c r="G13" s="345">
        <f t="shared" si="0"/>
        <v>0</v>
      </c>
      <c r="H13" s="345">
        <v>0</v>
      </c>
      <c r="I13" s="345">
        <v>0</v>
      </c>
      <c r="J13" s="345">
        <v>0</v>
      </c>
      <c r="K13" s="345">
        <v>0</v>
      </c>
      <c r="L13" s="345">
        <f t="shared" si="1"/>
        <v>0</v>
      </c>
      <c r="M13" t="s">
        <v>148</v>
      </c>
      <c r="N13" t="s">
        <v>148</v>
      </c>
    </row>
    <row r="14" spans="1:15" x14ac:dyDescent="0.3">
      <c r="A14" s="344" t="s">
        <v>12</v>
      </c>
      <c r="B14" s="345">
        <v>0</v>
      </c>
      <c r="C14" s="345">
        <v>0</v>
      </c>
      <c r="D14" s="345">
        <v>0</v>
      </c>
      <c r="E14" s="345">
        <v>0</v>
      </c>
      <c r="F14" s="345">
        <v>0</v>
      </c>
      <c r="G14" s="345">
        <f t="shared" si="0"/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f t="shared" si="1"/>
        <v>0</v>
      </c>
      <c r="N14" t="s">
        <v>148</v>
      </c>
      <c r="O14" t="s">
        <v>148</v>
      </c>
    </row>
    <row r="15" spans="1:15" x14ac:dyDescent="0.3">
      <c r="A15" s="344" t="s">
        <v>13</v>
      </c>
      <c r="B15" s="345">
        <v>0</v>
      </c>
      <c r="C15" s="345">
        <v>0</v>
      </c>
      <c r="D15" s="345">
        <v>0</v>
      </c>
      <c r="E15" s="345">
        <v>0</v>
      </c>
      <c r="F15" s="345">
        <v>0</v>
      </c>
      <c r="G15" s="345">
        <f t="shared" si="0"/>
        <v>0</v>
      </c>
      <c r="H15" s="345">
        <v>0</v>
      </c>
      <c r="I15" s="345">
        <v>0</v>
      </c>
      <c r="J15" s="345">
        <v>0</v>
      </c>
      <c r="K15" s="345">
        <v>0</v>
      </c>
      <c r="L15" s="345">
        <f t="shared" si="1"/>
        <v>0</v>
      </c>
      <c r="M15" t="s">
        <v>148</v>
      </c>
      <c r="N15" t="s">
        <v>148</v>
      </c>
    </row>
    <row r="16" spans="1:15" x14ac:dyDescent="0.3">
      <c r="A16" s="344" t="s">
        <v>18</v>
      </c>
      <c r="B16" s="345">
        <v>0</v>
      </c>
      <c r="C16" s="345">
        <v>0</v>
      </c>
      <c r="D16" s="345">
        <v>0</v>
      </c>
      <c r="E16" s="345">
        <v>0</v>
      </c>
      <c r="F16" s="345">
        <v>0</v>
      </c>
      <c r="G16" s="345">
        <f t="shared" si="0"/>
        <v>0</v>
      </c>
      <c r="H16" s="345">
        <v>0</v>
      </c>
      <c r="I16" s="345">
        <v>0</v>
      </c>
      <c r="J16" s="345">
        <v>0</v>
      </c>
      <c r="K16" s="345">
        <v>0</v>
      </c>
      <c r="L16" s="345">
        <f t="shared" si="1"/>
        <v>0</v>
      </c>
    </row>
    <row r="17" spans="1:14" x14ac:dyDescent="0.3">
      <c r="A17" s="348" t="s">
        <v>9</v>
      </c>
      <c r="B17" s="349">
        <f>+B9+B10+B11+B12+B13+B14+B15+B16</f>
        <v>0</v>
      </c>
      <c r="C17" s="349">
        <f t="shared" ref="C17:G17" si="2">+C9+C10+C11+C12+C13+C14+C15+C16</f>
        <v>0</v>
      </c>
      <c r="D17" s="349">
        <f t="shared" si="2"/>
        <v>0</v>
      </c>
      <c r="E17" s="349">
        <f t="shared" si="2"/>
        <v>0</v>
      </c>
      <c r="F17" s="349">
        <f t="shared" si="2"/>
        <v>0</v>
      </c>
      <c r="G17" s="349">
        <f t="shared" si="2"/>
        <v>0</v>
      </c>
      <c r="H17" s="349">
        <f>SUM(H9:H16)</f>
        <v>0</v>
      </c>
      <c r="I17" s="349">
        <f t="shared" ref="I17:L17" si="3">+I9+I10+I11+I12+I13+I14+I15+I16</f>
        <v>0</v>
      </c>
      <c r="J17" s="349">
        <f t="shared" si="3"/>
        <v>0</v>
      </c>
      <c r="K17" s="349">
        <f t="shared" si="3"/>
        <v>0</v>
      </c>
      <c r="L17" s="349">
        <f t="shared" si="3"/>
        <v>0</v>
      </c>
      <c r="N17" t="s">
        <v>148</v>
      </c>
    </row>
    <row r="18" spans="1:14" x14ac:dyDescent="0.3">
      <c r="A18" s="329"/>
      <c r="B18" s="329"/>
      <c r="C18" s="329"/>
      <c r="D18" s="329"/>
      <c r="E18" s="329"/>
      <c r="F18" s="329"/>
      <c r="G18" s="329"/>
      <c r="H18" s="329"/>
      <c r="I18" s="329"/>
      <c r="J18" s="330"/>
      <c r="K18" s="329"/>
      <c r="L18" s="329"/>
    </row>
    <row r="19" spans="1:14" ht="15" thickBot="1" x14ac:dyDescent="0.35">
      <c r="A19" s="329"/>
      <c r="B19" s="329"/>
      <c r="C19" s="329"/>
      <c r="D19" s="329"/>
      <c r="E19" s="329"/>
      <c r="F19" s="329"/>
      <c r="G19" s="329"/>
      <c r="H19" s="329"/>
      <c r="I19" s="329"/>
      <c r="J19" s="330"/>
      <c r="K19" s="329"/>
      <c r="L19" s="329"/>
    </row>
    <row r="20" spans="1:14" ht="15" thickBot="1" x14ac:dyDescent="0.35">
      <c r="A20" s="331" t="s">
        <v>157</v>
      </c>
      <c r="B20" s="332"/>
      <c r="C20" s="333"/>
      <c r="D20" s="350" t="s">
        <v>144</v>
      </c>
      <c r="E20" s="351"/>
      <c r="F20" s="351"/>
      <c r="G20" s="329"/>
      <c r="H20" s="331" t="s">
        <v>158</v>
      </c>
      <c r="I20" s="333"/>
      <c r="J20" s="350" t="s">
        <v>144</v>
      </c>
      <c r="K20" s="351"/>
      <c r="L20" s="351"/>
    </row>
    <row r="21" spans="1:14" ht="26.4" x14ac:dyDescent="0.3">
      <c r="A21" s="352" t="s">
        <v>14</v>
      </c>
      <c r="B21" s="353" t="s">
        <v>155</v>
      </c>
      <c r="C21" s="354" t="s">
        <v>156</v>
      </c>
      <c r="D21" s="355" t="s">
        <v>1</v>
      </c>
      <c r="E21" s="356" t="s">
        <v>2</v>
      </c>
      <c r="F21" s="321" t="s">
        <v>9</v>
      </c>
      <c r="G21" s="329"/>
      <c r="H21" s="353" t="s">
        <v>155</v>
      </c>
      <c r="I21" s="354" t="s">
        <v>156</v>
      </c>
      <c r="J21" s="355" t="s">
        <v>1</v>
      </c>
      <c r="K21" s="356" t="s">
        <v>2</v>
      </c>
      <c r="L21" s="321" t="s">
        <v>9</v>
      </c>
      <c r="N21" t="s">
        <v>148</v>
      </c>
    </row>
    <row r="22" spans="1:14" x14ac:dyDescent="0.3">
      <c r="A22" s="344" t="s">
        <v>11</v>
      </c>
      <c r="B22" s="357">
        <v>0</v>
      </c>
      <c r="C22" s="358">
        <v>0</v>
      </c>
      <c r="D22" s="345">
        <v>0</v>
      </c>
      <c r="E22" s="345">
        <v>0</v>
      </c>
      <c r="F22" s="345">
        <f>SUM(D22:E22)</f>
        <v>0</v>
      </c>
      <c r="G22" s="329"/>
      <c r="H22" s="359">
        <v>33</v>
      </c>
      <c r="I22" s="360">
        <v>807</v>
      </c>
      <c r="J22" s="345">
        <v>33</v>
      </c>
      <c r="K22" s="345">
        <v>0</v>
      </c>
      <c r="L22" s="345">
        <f>SUM(J22:K22)</f>
        <v>33</v>
      </c>
      <c r="N22" s="361"/>
    </row>
    <row r="23" spans="1:14" x14ac:dyDescent="0.3">
      <c r="A23" s="346" t="s">
        <v>16</v>
      </c>
      <c r="B23" s="357">
        <v>2</v>
      </c>
      <c r="C23" s="358">
        <v>54</v>
      </c>
      <c r="D23" s="345">
        <v>2</v>
      </c>
      <c r="E23" s="345">
        <v>0</v>
      </c>
      <c r="F23" s="345">
        <f t="shared" ref="F23:F29" si="4">SUM(D23:E23)</f>
        <v>2</v>
      </c>
      <c r="G23" s="329"/>
      <c r="H23" s="359">
        <v>126</v>
      </c>
      <c r="I23" s="360">
        <v>3729</v>
      </c>
      <c r="J23" s="345">
        <v>121</v>
      </c>
      <c r="K23" s="345">
        <v>5</v>
      </c>
      <c r="L23" s="345">
        <f>SUM(J23:K23)</f>
        <v>126</v>
      </c>
      <c r="N23" s="361" t="s">
        <v>148</v>
      </c>
    </row>
    <row r="24" spans="1:14" x14ac:dyDescent="0.3">
      <c r="A24" s="347" t="s">
        <v>17</v>
      </c>
      <c r="B24" s="357">
        <v>0</v>
      </c>
      <c r="C24" s="358">
        <v>0</v>
      </c>
      <c r="D24" s="345">
        <v>0</v>
      </c>
      <c r="E24" s="362">
        <v>0</v>
      </c>
      <c r="F24" s="345">
        <f t="shared" si="4"/>
        <v>0</v>
      </c>
      <c r="G24" s="329"/>
      <c r="H24" s="359">
        <v>139</v>
      </c>
      <c r="I24" s="360">
        <v>7167</v>
      </c>
      <c r="J24" s="345">
        <v>126</v>
      </c>
      <c r="K24" s="345">
        <v>13</v>
      </c>
      <c r="L24" s="345">
        <f t="shared" ref="L24:L29" si="5">SUM(J24:K24)</f>
        <v>139</v>
      </c>
      <c r="N24" t="s">
        <v>148</v>
      </c>
    </row>
    <row r="25" spans="1:14" x14ac:dyDescent="0.3">
      <c r="A25" s="347" t="s">
        <v>10</v>
      </c>
      <c r="B25" s="357">
        <v>0</v>
      </c>
      <c r="C25" s="358">
        <v>0</v>
      </c>
      <c r="D25" s="345">
        <v>0</v>
      </c>
      <c r="E25" s="362">
        <v>0</v>
      </c>
      <c r="F25" s="345">
        <f t="shared" si="4"/>
        <v>0</v>
      </c>
      <c r="G25" s="329"/>
      <c r="H25" s="359">
        <v>37</v>
      </c>
      <c r="I25" s="360">
        <v>995</v>
      </c>
      <c r="J25" s="345">
        <v>37</v>
      </c>
      <c r="K25" s="345">
        <v>0</v>
      </c>
      <c r="L25" s="345">
        <f t="shared" si="5"/>
        <v>37</v>
      </c>
    </row>
    <row r="26" spans="1:14" x14ac:dyDescent="0.3">
      <c r="A26" s="344" t="s">
        <v>15</v>
      </c>
      <c r="B26" s="357">
        <v>0</v>
      </c>
      <c r="C26" s="358">
        <v>0</v>
      </c>
      <c r="D26" s="345">
        <v>0</v>
      </c>
      <c r="E26" s="345">
        <v>0</v>
      </c>
      <c r="F26" s="345">
        <f t="shared" si="4"/>
        <v>0</v>
      </c>
      <c r="G26" s="329"/>
      <c r="H26" s="359">
        <v>11</v>
      </c>
      <c r="I26" s="360">
        <v>660</v>
      </c>
      <c r="J26" s="345">
        <v>10</v>
      </c>
      <c r="K26" s="345">
        <v>1</v>
      </c>
      <c r="L26" s="345">
        <f t="shared" si="5"/>
        <v>11</v>
      </c>
      <c r="N26" t="s">
        <v>148</v>
      </c>
    </row>
    <row r="27" spans="1:14" x14ac:dyDescent="0.3">
      <c r="A27" s="344" t="s">
        <v>12</v>
      </c>
      <c r="B27" s="357">
        <v>0</v>
      </c>
      <c r="C27" s="358">
        <v>0</v>
      </c>
      <c r="D27" s="345">
        <v>0</v>
      </c>
      <c r="E27" s="362">
        <v>0</v>
      </c>
      <c r="F27" s="345">
        <f t="shared" si="4"/>
        <v>0</v>
      </c>
      <c r="G27" s="329"/>
      <c r="H27" s="359">
        <v>45</v>
      </c>
      <c r="I27" s="360">
        <v>1353</v>
      </c>
      <c r="J27" s="345">
        <v>45</v>
      </c>
      <c r="K27" s="363">
        <v>0</v>
      </c>
      <c r="L27" s="345">
        <f t="shared" si="5"/>
        <v>45</v>
      </c>
      <c r="N27" t="s">
        <v>148</v>
      </c>
    </row>
    <row r="28" spans="1:14" x14ac:dyDescent="0.3">
      <c r="A28" s="344" t="s">
        <v>13</v>
      </c>
      <c r="B28" s="357">
        <v>0</v>
      </c>
      <c r="C28" s="358">
        <v>0</v>
      </c>
      <c r="D28" s="345">
        <v>0</v>
      </c>
      <c r="E28" s="362">
        <v>0</v>
      </c>
      <c r="F28" s="345">
        <f t="shared" si="4"/>
        <v>0</v>
      </c>
      <c r="G28" s="329"/>
      <c r="H28" s="359">
        <v>321</v>
      </c>
      <c r="I28" s="360">
        <v>8872</v>
      </c>
      <c r="J28" s="345">
        <v>289</v>
      </c>
      <c r="K28" s="345">
        <v>32</v>
      </c>
      <c r="L28" s="345">
        <f t="shared" si="5"/>
        <v>321</v>
      </c>
      <c r="M28" t="s">
        <v>148</v>
      </c>
    </row>
    <row r="29" spans="1:14" x14ac:dyDescent="0.3">
      <c r="A29" s="344" t="s">
        <v>18</v>
      </c>
      <c r="B29" s="357">
        <v>0</v>
      </c>
      <c r="C29" s="358">
        <v>0</v>
      </c>
      <c r="D29" s="345">
        <v>0</v>
      </c>
      <c r="E29" s="362">
        <v>0</v>
      </c>
      <c r="F29" s="345">
        <f t="shared" si="4"/>
        <v>0</v>
      </c>
      <c r="G29" s="329"/>
      <c r="H29" s="359">
        <v>0</v>
      </c>
      <c r="I29" s="360">
        <v>0</v>
      </c>
      <c r="J29" s="359">
        <v>0</v>
      </c>
      <c r="K29" s="360">
        <v>0</v>
      </c>
      <c r="L29" s="345">
        <f t="shared" si="5"/>
        <v>0</v>
      </c>
    </row>
    <row r="30" spans="1:14" x14ac:dyDescent="0.3">
      <c r="A30" s="348" t="s">
        <v>9</v>
      </c>
      <c r="B30" s="349">
        <f t="shared" ref="B30:F30" si="6">+B22+B23+B24+B25+B26+B27+B28+B29</f>
        <v>2</v>
      </c>
      <c r="C30" s="364">
        <f t="shared" si="6"/>
        <v>54</v>
      </c>
      <c r="D30" s="364">
        <f t="shared" si="6"/>
        <v>2</v>
      </c>
      <c r="E30" s="364">
        <v>0</v>
      </c>
      <c r="F30" s="349">
        <f t="shared" si="6"/>
        <v>2</v>
      </c>
      <c r="G30" s="329"/>
      <c r="H30" s="349">
        <f>SUM(H22:H29)</f>
        <v>712</v>
      </c>
      <c r="I30" s="365">
        <f>SUM(I22:I29)</f>
        <v>23583</v>
      </c>
      <c r="J30" s="349">
        <f t="shared" ref="J30:L30" si="7">SUM(J22:J29)</f>
        <v>661</v>
      </c>
      <c r="K30" s="349">
        <f t="shared" si="7"/>
        <v>51</v>
      </c>
      <c r="L30" s="349">
        <f t="shared" si="7"/>
        <v>712</v>
      </c>
    </row>
    <row r="31" spans="1:14" x14ac:dyDescent="0.3">
      <c r="A31" s="329"/>
      <c r="B31" s="329"/>
      <c r="C31" s="366"/>
      <c r="D31" s="329"/>
      <c r="E31" s="329"/>
      <c r="F31" s="329"/>
      <c r="G31" s="329"/>
      <c r="H31" s="329"/>
      <c r="I31" s="329"/>
      <c r="J31" s="330"/>
      <c r="K31" s="329"/>
      <c r="L31" s="329"/>
    </row>
    <row r="32" spans="1:14" x14ac:dyDescent="0.3">
      <c r="A32" s="367" t="s">
        <v>159</v>
      </c>
      <c r="B32" s="367"/>
      <c r="C32" s="368"/>
      <c r="D32" s="367"/>
      <c r="E32" s="367"/>
      <c r="F32" s="367"/>
      <c r="G32" s="329"/>
      <c r="H32" s="329"/>
      <c r="I32" s="329"/>
      <c r="J32" s="330"/>
      <c r="K32" s="329"/>
      <c r="L32" s="329"/>
    </row>
    <row r="33" spans="1:12" ht="15.6" x14ac:dyDescent="0.3">
      <c r="A33" s="369"/>
      <c r="B33" s="369"/>
      <c r="C33" s="330" t="s">
        <v>148</v>
      </c>
      <c r="D33" s="369"/>
      <c r="E33" s="369"/>
      <c r="F33" s="369"/>
      <c r="G33" s="369"/>
      <c r="H33" s="369"/>
      <c r="I33" s="369"/>
      <c r="J33" s="370"/>
      <c r="K33" s="369"/>
      <c r="L33" s="369"/>
    </row>
    <row r="34" spans="1:12" ht="15.6" x14ac:dyDescent="0.3">
      <c r="A34" s="369"/>
      <c r="B34" s="369"/>
      <c r="C34" s="369"/>
      <c r="D34" s="369"/>
      <c r="E34" s="369"/>
      <c r="F34" s="369" t="s">
        <v>148</v>
      </c>
      <c r="G34" s="369"/>
      <c r="H34" s="369"/>
      <c r="I34" s="369"/>
      <c r="J34" s="370"/>
      <c r="K34" s="369" t="s">
        <v>148</v>
      </c>
      <c r="L34" s="369"/>
    </row>
    <row r="35" spans="1:12" ht="15.6" x14ac:dyDescent="0.3">
      <c r="D35" s="370"/>
    </row>
    <row r="36" spans="1:12" ht="15.6" x14ac:dyDescent="0.3">
      <c r="D36" s="370"/>
    </row>
    <row r="37" spans="1:12" ht="15.6" x14ac:dyDescent="0.3">
      <c r="D37" s="370"/>
    </row>
    <row r="38" spans="1:12" ht="15.6" x14ac:dyDescent="0.3">
      <c r="D38" s="370"/>
    </row>
    <row r="39" spans="1:12" ht="15.6" x14ac:dyDescent="0.3">
      <c r="D39" s="370"/>
    </row>
    <row r="40" spans="1:12" ht="15.6" x14ac:dyDescent="0.3">
      <c r="D40" s="370"/>
    </row>
    <row r="41" spans="1:12" ht="15.6" x14ac:dyDescent="0.3">
      <c r="D41" s="370"/>
    </row>
    <row r="42" spans="1:12" ht="15.6" x14ac:dyDescent="0.3">
      <c r="D42" s="370"/>
    </row>
    <row r="43" spans="1:12" ht="15.6" x14ac:dyDescent="0.3">
      <c r="D43" s="370"/>
    </row>
  </sheetData>
  <mergeCells count="11">
    <mergeCell ref="A20:C20"/>
    <mergeCell ref="D20:F20"/>
    <mergeCell ref="H20:I20"/>
    <mergeCell ref="J20:L20"/>
    <mergeCell ref="A3:L3"/>
    <mergeCell ref="A4:L4"/>
    <mergeCell ref="A5:L5"/>
    <mergeCell ref="A7:D7"/>
    <mergeCell ref="E7:G7"/>
    <mergeCell ref="H7:I7"/>
    <mergeCell ref="J7:L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18BA-3323-4398-9083-86A22A5D49BC}">
  <dimension ref="A6:P77"/>
  <sheetViews>
    <sheetView workbookViewId="0">
      <selection activeCell="C1" sqref="C1"/>
    </sheetView>
  </sheetViews>
  <sheetFormatPr baseColWidth="10" defaultColWidth="8.88671875" defaultRowHeight="14.4" x14ac:dyDescent="0.3"/>
  <cols>
    <col min="1" max="1" width="7.44140625" customWidth="1"/>
    <col min="2" max="2" width="13.88671875" customWidth="1"/>
    <col min="3" max="3" width="13" customWidth="1"/>
    <col min="4" max="4" width="14.21875" customWidth="1"/>
    <col min="5" max="5" width="12.5546875" customWidth="1"/>
    <col min="6" max="6" width="15.21875" customWidth="1"/>
    <col min="7" max="7" width="14.44140625" customWidth="1"/>
    <col min="8" max="8" width="14.77734375" customWidth="1"/>
    <col min="9" max="9" width="14.21875" customWidth="1"/>
    <col min="10" max="10" width="9.109375" customWidth="1"/>
    <col min="11" max="11" width="9.77734375" customWidth="1"/>
    <col min="12" max="12" width="12.33203125" customWidth="1"/>
    <col min="13" max="13" width="12.44140625" customWidth="1"/>
    <col min="14" max="14" width="12.6640625" customWidth="1"/>
    <col min="15" max="15" width="12.5546875" customWidth="1"/>
    <col min="16" max="16" width="12.44140625" bestFit="1" customWidth="1"/>
  </cols>
  <sheetData>
    <row r="6" spans="1:16" ht="15.6" customHeight="1" x14ac:dyDescent="0.3">
      <c r="A6" s="39" t="s">
        <v>20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6" x14ac:dyDescent="0.3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6.2" thickBot="1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600000000000001" thickBot="1" x14ac:dyDescent="0.4">
      <c r="A9" s="41" t="s">
        <v>27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33.6" customHeight="1" thickBot="1" x14ac:dyDescent="0.35">
      <c r="A10" s="44" t="s">
        <v>28</v>
      </c>
      <c r="B10" s="45" t="s">
        <v>29</v>
      </c>
      <c r="C10" s="45" t="s">
        <v>30</v>
      </c>
      <c r="D10" s="205" t="s">
        <v>31</v>
      </c>
      <c r="E10" s="206"/>
      <c r="F10" s="207"/>
      <c r="G10" s="208" t="s">
        <v>32</v>
      </c>
      <c r="H10" s="209"/>
      <c r="I10" s="209"/>
      <c r="J10" s="210" t="s">
        <v>33</v>
      </c>
      <c r="K10" s="211"/>
      <c r="L10" s="211"/>
      <c r="M10" s="211"/>
      <c r="N10" s="211"/>
      <c r="O10" s="211"/>
      <c r="P10" s="212"/>
    </row>
    <row r="11" spans="1:16" ht="17.399999999999999" customHeight="1" thickBot="1" x14ac:dyDescent="0.35">
      <c r="A11" s="46"/>
      <c r="B11" s="47"/>
      <c r="C11" s="47"/>
      <c r="D11" s="48" t="s">
        <v>34</v>
      </c>
      <c r="E11" s="49" t="s">
        <v>35</v>
      </c>
      <c r="F11" s="50" t="s">
        <v>36</v>
      </c>
      <c r="G11" s="48" t="s">
        <v>37</v>
      </c>
      <c r="H11" s="50" t="s">
        <v>38</v>
      </c>
      <c r="I11" s="51" t="s">
        <v>39</v>
      </c>
      <c r="J11" s="52" t="s">
        <v>139</v>
      </c>
      <c r="K11" s="53"/>
      <c r="L11" s="52" t="s">
        <v>140</v>
      </c>
      <c r="M11" s="53"/>
      <c r="N11" s="52" t="s">
        <v>141</v>
      </c>
      <c r="O11" s="53"/>
      <c r="P11" s="54" t="s">
        <v>40</v>
      </c>
    </row>
    <row r="12" spans="1:16" ht="12" customHeight="1" thickBot="1" x14ac:dyDescent="0.35">
      <c r="A12" s="55"/>
      <c r="B12" s="56"/>
      <c r="C12" s="56"/>
      <c r="D12" s="57"/>
      <c r="E12" s="58"/>
      <c r="F12" s="59"/>
      <c r="G12" s="57"/>
      <c r="H12" s="59"/>
      <c r="I12" s="60"/>
      <c r="J12" s="61" t="s">
        <v>41</v>
      </c>
      <c r="K12" s="61" t="s">
        <v>42</v>
      </c>
      <c r="L12" s="61" t="s">
        <v>41</v>
      </c>
      <c r="M12" s="61" t="s">
        <v>42</v>
      </c>
      <c r="N12" s="61" t="s">
        <v>41</v>
      </c>
      <c r="O12" s="62" t="s">
        <v>42</v>
      </c>
      <c r="P12" s="63"/>
    </row>
    <row r="13" spans="1:16" ht="16.2" thickBot="1" x14ac:dyDescent="0.35">
      <c r="A13" s="64">
        <v>1</v>
      </c>
      <c r="B13" s="65" t="s">
        <v>15</v>
      </c>
      <c r="C13" s="226">
        <v>149637</v>
      </c>
      <c r="D13" s="227">
        <v>43840</v>
      </c>
      <c r="E13" s="228">
        <v>39701</v>
      </c>
      <c r="F13" s="229">
        <f>D13+E13</f>
        <v>83541</v>
      </c>
      <c r="G13" s="230">
        <v>20744</v>
      </c>
      <c r="H13" s="230">
        <v>43374</v>
      </c>
      <c r="I13" s="231">
        <f>H13+G13</f>
        <v>64118</v>
      </c>
      <c r="J13" s="232">
        <v>25</v>
      </c>
      <c r="K13" s="230">
        <v>75</v>
      </c>
      <c r="L13" s="233">
        <v>500</v>
      </c>
      <c r="M13" s="230">
        <v>200</v>
      </c>
      <c r="N13" s="234">
        <v>7243</v>
      </c>
      <c r="O13" s="235">
        <v>13085</v>
      </c>
      <c r="P13" s="236">
        <f>+J13+K13+L13+M13+N13+O13</f>
        <v>21128</v>
      </c>
    </row>
    <row r="14" spans="1:16" ht="16.2" thickBot="1" x14ac:dyDescent="0.35">
      <c r="A14" s="66">
        <v>2</v>
      </c>
      <c r="B14" s="67" t="s">
        <v>43</v>
      </c>
      <c r="C14" s="237">
        <v>105588.33</v>
      </c>
      <c r="D14" s="238">
        <v>7173</v>
      </c>
      <c r="E14" s="239">
        <v>28702</v>
      </c>
      <c r="F14" s="240">
        <f t="shared" ref="F14:F23" si="0">D14+E14</f>
        <v>35875</v>
      </c>
      <c r="G14" s="241">
        <v>2510.5500000000002</v>
      </c>
      <c r="H14" s="241">
        <v>28418.52</v>
      </c>
      <c r="I14" s="242">
        <f t="shared" ref="I14:I22" si="1">H14+G14</f>
        <v>30929.07</v>
      </c>
      <c r="J14" s="243">
        <v>15.52</v>
      </c>
      <c r="K14" s="243">
        <v>126.66</v>
      </c>
      <c r="L14" s="243">
        <v>379</v>
      </c>
      <c r="M14" s="243">
        <v>5600.22</v>
      </c>
      <c r="N14" s="230">
        <v>5.46</v>
      </c>
      <c r="O14" s="230">
        <v>1454.14</v>
      </c>
      <c r="P14" s="236">
        <f t="shared" ref="P14:P23" si="2">+J14+K14+L14+M14+N14+O14</f>
        <v>7581.0000000000009</v>
      </c>
    </row>
    <row r="15" spans="1:16" ht="16.2" thickBot="1" x14ac:dyDescent="0.35">
      <c r="A15" s="68">
        <v>3</v>
      </c>
      <c r="B15" s="65" t="s">
        <v>10</v>
      </c>
      <c r="C15" s="226">
        <v>44265.35</v>
      </c>
      <c r="D15" s="244">
        <v>1927</v>
      </c>
      <c r="E15" s="245">
        <v>6721</v>
      </c>
      <c r="F15" s="229">
        <f t="shared" si="0"/>
        <v>8648</v>
      </c>
      <c r="G15" s="230">
        <v>578.1</v>
      </c>
      <c r="H15" s="230">
        <v>6666.9</v>
      </c>
      <c r="I15" s="231">
        <f t="shared" si="1"/>
        <v>7245</v>
      </c>
      <c r="J15" s="243">
        <v>7.2</v>
      </c>
      <c r="K15" s="243">
        <v>30</v>
      </c>
      <c r="L15" s="243">
        <v>136.81</v>
      </c>
      <c r="M15" s="243">
        <v>350.28</v>
      </c>
      <c r="N15" s="230">
        <v>190</v>
      </c>
      <c r="O15" s="230">
        <v>421.08</v>
      </c>
      <c r="P15" s="236">
        <f t="shared" si="2"/>
        <v>1135.3699999999999</v>
      </c>
    </row>
    <row r="16" spans="1:16" ht="33" customHeight="1" thickBot="1" x14ac:dyDescent="0.35">
      <c r="A16" s="69"/>
      <c r="B16" s="70" t="s">
        <v>44</v>
      </c>
      <c r="C16" s="226">
        <v>6714</v>
      </c>
      <c r="D16" s="246">
        <v>6155</v>
      </c>
      <c r="E16" s="247">
        <v>0</v>
      </c>
      <c r="F16" s="248">
        <f t="shared" si="0"/>
        <v>6155</v>
      </c>
      <c r="G16" s="249">
        <v>3787.69</v>
      </c>
      <c r="H16" s="249">
        <v>0</v>
      </c>
      <c r="I16" s="250">
        <f t="shared" si="1"/>
        <v>3787.69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  <c r="O16" s="251">
        <v>0</v>
      </c>
      <c r="P16" s="252">
        <f t="shared" si="2"/>
        <v>0</v>
      </c>
    </row>
    <row r="17" spans="1:16" ht="16.2" thickBot="1" x14ac:dyDescent="0.35">
      <c r="A17" s="66">
        <v>4</v>
      </c>
      <c r="B17" s="65" t="s">
        <v>17</v>
      </c>
      <c r="C17" s="226">
        <v>106540.9</v>
      </c>
      <c r="D17" s="253">
        <v>7644</v>
      </c>
      <c r="E17" s="254">
        <v>27877</v>
      </c>
      <c r="F17" s="229">
        <f t="shared" si="0"/>
        <v>35521</v>
      </c>
      <c r="G17" s="255">
        <v>2675.4</v>
      </c>
      <c r="H17" s="256">
        <v>20752.46</v>
      </c>
      <c r="I17" s="257">
        <f t="shared" si="1"/>
        <v>23427.86</v>
      </c>
      <c r="J17" s="258">
        <v>22</v>
      </c>
      <c r="K17" s="258">
        <v>51</v>
      </c>
      <c r="L17" s="258">
        <v>156</v>
      </c>
      <c r="M17" s="258">
        <v>1500</v>
      </c>
      <c r="N17" s="259">
        <v>170.1</v>
      </c>
      <c r="O17" s="259">
        <v>4570.8</v>
      </c>
      <c r="P17" s="236">
        <f t="shared" si="2"/>
        <v>6469.9</v>
      </c>
    </row>
    <row r="18" spans="1:16" ht="16.2" thickBot="1" x14ac:dyDescent="0.35">
      <c r="A18" s="71">
        <v>5</v>
      </c>
      <c r="B18" s="67" t="s">
        <v>11</v>
      </c>
      <c r="C18" s="260">
        <v>193414.16</v>
      </c>
      <c r="D18" s="261">
        <v>44978</v>
      </c>
      <c r="E18" s="262">
        <v>34143</v>
      </c>
      <c r="F18" s="240">
        <f t="shared" si="0"/>
        <v>79121</v>
      </c>
      <c r="G18" s="263">
        <v>17991.2</v>
      </c>
      <c r="H18" s="263">
        <v>40608.800000000003</v>
      </c>
      <c r="I18" s="242">
        <f t="shared" si="1"/>
        <v>58600</v>
      </c>
      <c r="J18" s="258">
        <v>0</v>
      </c>
      <c r="K18" s="258">
        <v>0</v>
      </c>
      <c r="L18" s="258">
        <v>142.22999999999999</v>
      </c>
      <c r="M18" s="258">
        <v>874.85</v>
      </c>
      <c r="N18" s="259">
        <v>440.9</v>
      </c>
      <c r="O18" s="259">
        <v>2759.79</v>
      </c>
      <c r="P18" s="236">
        <f t="shared" si="2"/>
        <v>4217.7700000000004</v>
      </c>
    </row>
    <row r="19" spans="1:16" ht="16.2" thickBot="1" x14ac:dyDescent="0.35">
      <c r="A19" s="66">
        <v>6</v>
      </c>
      <c r="B19" s="65" t="s">
        <v>18</v>
      </c>
      <c r="C19" s="260">
        <v>560941</v>
      </c>
      <c r="D19" s="264">
        <v>14673</v>
      </c>
      <c r="E19" s="265">
        <v>181560</v>
      </c>
      <c r="F19" s="229">
        <f t="shared" si="0"/>
        <v>196233</v>
      </c>
      <c r="G19" s="230">
        <v>14034</v>
      </c>
      <c r="H19" s="230">
        <v>118163.74</v>
      </c>
      <c r="I19" s="231">
        <f t="shared" si="1"/>
        <v>132197.74</v>
      </c>
      <c r="J19" s="266">
        <v>0</v>
      </c>
      <c r="K19" s="267">
        <v>0</v>
      </c>
      <c r="L19" s="268">
        <v>100</v>
      </c>
      <c r="M19" s="269">
        <v>136.44</v>
      </c>
      <c r="N19" s="270">
        <v>4000</v>
      </c>
      <c r="O19" s="271">
        <v>12000</v>
      </c>
      <c r="P19" s="236">
        <f t="shared" si="2"/>
        <v>16236.439999999999</v>
      </c>
    </row>
    <row r="20" spans="1:16" ht="16.2" thickBot="1" x14ac:dyDescent="0.35">
      <c r="A20" s="68">
        <v>7</v>
      </c>
      <c r="B20" s="72" t="s">
        <v>12</v>
      </c>
      <c r="C20" s="237">
        <v>170022</v>
      </c>
      <c r="D20" s="272">
        <v>39997</v>
      </c>
      <c r="E20" s="273">
        <v>20003</v>
      </c>
      <c r="F20" s="274">
        <f t="shared" si="0"/>
        <v>60000</v>
      </c>
      <c r="G20" s="267">
        <v>3650</v>
      </c>
      <c r="H20" s="275">
        <v>4000</v>
      </c>
      <c r="I20" s="276">
        <f t="shared" si="1"/>
        <v>7650</v>
      </c>
      <c r="J20" s="232">
        <v>175</v>
      </c>
      <c r="K20" s="230">
        <v>350</v>
      </c>
      <c r="L20" s="233">
        <v>954</v>
      </c>
      <c r="M20" s="230">
        <v>1900</v>
      </c>
      <c r="N20" s="270">
        <v>1150</v>
      </c>
      <c r="O20" s="271">
        <v>2464</v>
      </c>
      <c r="P20" s="236">
        <f t="shared" si="2"/>
        <v>6993</v>
      </c>
    </row>
    <row r="21" spans="1:16" ht="31.8" thickBot="1" x14ac:dyDescent="0.35">
      <c r="A21" s="69"/>
      <c r="B21" s="70" t="s">
        <v>45</v>
      </c>
      <c r="C21" s="226">
        <v>32450</v>
      </c>
      <c r="D21" s="277">
        <v>32450</v>
      </c>
      <c r="E21" s="278"/>
      <c r="F21" s="279">
        <f t="shared" si="0"/>
        <v>32450</v>
      </c>
      <c r="G21" s="280">
        <v>30000</v>
      </c>
      <c r="H21" s="281"/>
      <c r="I21" s="282">
        <f t="shared" si="1"/>
        <v>30000</v>
      </c>
      <c r="J21" s="283">
        <v>0</v>
      </c>
      <c r="K21" s="284">
        <v>0</v>
      </c>
      <c r="L21" s="285">
        <v>0</v>
      </c>
      <c r="M21" s="284">
        <v>0</v>
      </c>
      <c r="N21" s="286">
        <v>0</v>
      </c>
      <c r="O21" s="287">
        <v>0</v>
      </c>
      <c r="P21" s="252">
        <f t="shared" si="2"/>
        <v>0</v>
      </c>
    </row>
    <row r="22" spans="1:16" ht="16.2" thickBot="1" x14ac:dyDescent="0.35">
      <c r="A22" s="73">
        <v>8</v>
      </c>
      <c r="B22" s="72" t="s">
        <v>13</v>
      </c>
      <c r="C22" s="288">
        <v>248486</v>
      </c>
      <c r="D22" s="289">
        <v>44635.199999999997</v>
      </c>
      <c r="E22" s="228">
        <v>89126.8</v>
      </c>
      <c r="F22" s="229">
        <f t="shared" si="0"/>
        <v>133762</v>
      </c>
      <c r="G22" s="230">
        <v>21267.8</v>
      </c>
      <c r="H22" s="230">
        <v>65544.320000000007</v>
      </c>
      <c r="I22" s="231">
        <f t="shared" si="1"/>
        <v>86812.12000000001</v>
      </c>
      <c r="J22" s="232">
        <v>0</v>
      </c>
      <c r="K22" s="230"/>
      <c r="L22" s="233">
        <v>652</v>
      </c>
      <c r="M22" s="230">
        <v>1022.13</v>
      </c>
      <c r="N22" s="290">
        <v>3060.07</v>
      </c>
      <c r="O22" s="291">
        <v>8179</v>
      </c>
      <c r="P22" s="236">
        <f t="shared" si="2"/>
        <v>12913.2</v>
      </c>
    </row>
    <row r="23" spans="1:16" s="224" customFormat="1" ht="18" thickBot="1" x14ac:dyDescent="0.35">
      <c r="A23" s="213" t="s">
        <v>46</v>
      </c>
      <c r="B23" s="214"/>
      <c r="C23" s="215">
        <f t="shared" ref="C23:I23" si="3">SUM(C13:C22)</f>
        <v>1618058.74</v>
      </c>
      <c r="D23" s="216">
        <f t="shared" si="3"/>
        <v>243472.2</v>
      </c>
      <c r="E23" s="217">
        <f t="shared" si="3"/>
        <v>427833.8</v>
      </c>
      <c r="F23" s="74">
        <f t="shared" si="0"/>
        <v>671306</v>
      </c>
      <c r="G23" s="218">
        <f t="shared" si="3"/>
        <v>117238.74</v>
      </c>
      <c r="H23" s="219">
        <f t="shared" si="3"/>
        <v>327528.74</v>
      </c>
      <c r="I23" s="220">
        <f t="shared" si="3"/>
        <v>444767.48</v>
      </c>
      <c r="J23" s="221">
        <f t="shared" ref="J23:O23" si="4">SUM(J13:J22)</f>
        <v>244.72</v>
      </c>
      <c r="K23" s="219">
        <f t="shared" si="4"/>
        <v>632.66</v>
      </c>
      <c r="L23" s="220">
        <f t="shared" si="4"/>
        <v>3020.04</v>
      </c>
      <c r="M23" s="219">
        <f t="shared" si="4"/>
        <v>11583.92</v>
      </c>
      <c r="N23" s="221">
        <f t="shared" si="4"/>
        <v>16259.529999999999</v>
      </c>
      <c r="O23" s="222">
        <f t="shared" si="4"/>
        <v>44933.81</v>
      </c>
      <c r="P23" s="223">
        <f t="shared" si="2"/>
        <v>76674.679999999993</v>
      </c>
    </row>
    <row r="24" spans="1:16" ht="18" x14ac:dyDescent="0.35">
      <c r="J24" s="75"/>
      <c r="K24" s="75"/>
      <c r="L24" s="75"/>
      <c r="M24" s="75"/>
    </row>
    <row r="27" spans="1:16" ht="15" thickBot="1" x14ac:dyDescent="0.35"/>
    <row r="28" spans="1:16" ht="30.6" customHeight="1" thickBot="1" x14ac:dyDescent="0.35">
      <c r="A28" s="76" t="s">
        <v>47</v>
      </c>
      <c r="B28" s="77"/>
      <c r="C28" s="77"/>
      <c r="D28" s="77"/>
      <c r="E28" s="77"/>
      <c r="F28" s="77"/>
      <c r="G28" s="77"/>
      <c r="H28" s="78"/>
    </row>
    <row r="29" spans="1:16" ht="27" thickBot="1" x14ac:dyDescent="0.35">
      <c r="A29" s="79"/>
      <c r="B29" s="80" t="s">
        <v>14</v>
      </c>
      <c r="C29" s="81" t="s">
        <v>48</v>
      </c>
      <c r="D29" s="81" t="s">
        <v>49</v>
      </c>
      <c r="E29" s="82" t="s">
        <v>50</v>
      </c>
      <c r="F29" s="83" t="s">
        <v>1</v>
      </c>
      <c r="G29" s="84" t="s">
        <v>2</v>
      </c>
      <c r="H29" s="81" t="s">
        <v>9</v>
      </c>
    </row>
    <row r="30" spans="1:16" x14ac:dyDescent="0.3">
      <c r="A30" s="85">
        <v>1</v>
      </c>
      <c r="B30" s="86" t="s">
        <v>51</v>
      </c>
      <c r="C30" s="87"/>
      <c r="D30" s="88"/>
      <c r="E30" s="87"/>
      <c r="F30" s="88"/>
      <c r="G30" s="87"/>
      <c r="H30" s="89"/>
    </row>
    <row r="31" spans="1:16" x14ac:dyDescent="0.3">
      <c r="A31" s="90">
        <v>2</v>
      </c>
      <c r="B31" s="86" t="s">
        <v>16</v>
      </c>
      <c r="C31" s="91">
        <v>1</v>
      </c>
      <c r="D31" s="92"/>
      <c r="E31" s="91">
        <v>1</v>
      </c>
      <c r="F31" s="92">
        <v>15</v>
      </c>
      <c r="G31" s="91">
        <v>2</v>
      </c>
      <c r="H31" s="93">
        <f>SUM(F31:G31)</f>
        <v>17</v>
      </c>
    </row>
    <row r="32" spans="1:16" x14ac:dyDescent="0.3">
      <c r="A32" s="90">
        <v>3</v>
      </c>
      <c r="B32" s="86" t="s">
        <v>10</v>
      </c>
      <c r="C32" s="91"/>
      <c r="D32" s="92"/>
      <c r="E32" s="91"/>
      <c r="F32" s="92"/>
      <c r="G32" s="91"/>
      <c r="H32" s="93"/>
    </row>
    <row r="33" spans="1:10" x14ac:dyDescent="0.3">
      <c r="A33" s="90">
        <v>4</v>
      </c>
      <c r="B33" s="94" t="s">
        <v>17</v>
      </c>
      <c r="C33" s="95">
        <v>2</v>
      </c>
      <c r="D33" s="92"/>
      <c r="E33" s="91"/>
      <c r="F33" s="96">
        <v>2</v>
      </c>
      <c r="G33" s="91"/>
      <c r="H33" s="93">
        <v>2</v>
      </c>
    </row>
    <row r="34" spans="1:10" x14ac:dyDescent="0.3">
      <c r="A34" s="97">
        <v>5</v>
      </c>
      <c r="B34" s="86" t="s">
        <v>11</v>
      </c>
      <c r="C34" s="98">
        <v>5</v>
      </c>
      <c r="D34" s="92"/>
      <c r="E34" s="91"/>
      <c r="F34" s="99">
        <v>22</v>
      </c>
      <c r="G34" s="91">
        <v>3</v>
      </c>
      <c r="H34" s="93">
        <v>25</v>
      </c>
    </row>
    <row r="35" spans="1:10" x14ac:dyDescent="0.3">
      <c r="A35" s="100">
        <v>6</v>
      </c>
      <c r="B35" s="101" t="s">
        <v>18</v>
      </c>
      <c r="C35" s="91"/>
      <c r="D35" s="92"/>
      <c r="E35" s="102">
        <v>2</v>
      </c>
      <c r="F35" s="92"/>
      <c r="G35" s="91"/>
      <c r="H35" s="93"/>
    </row>
    <row r="36" spans="1:10" ht="15" thickBot="1" x14ac:dyDescent="0.35">
      <c r="A36" s="100">
        <v>7</v>
      </c>
      <c r="B36" s="101" t="s">
        <v>12</v>
      </c>
      <c r="C36" s="91"/>
      <c r="D36" s="92"/>
      <c r="E36" s="102"/>
      <c r="F36" s="92"/>
      <c r="G36" s="91"/>
      <c r="H36" s="93"/>
    </row>
    <row r="37" spans="1:10" ht="15" thickBot="1" x14ac:dyDescent="0.35">
      <c r="A37" s="103">
        <v>8</v>
      </c>
      <c r="B37" s="104" t="s">
        <v>13</v>
      </c>
      <c r="C37" s="102">
        <v>25</v>
      </c>
      <c r="D37" s="105"/>
      <c r="E37" s="106"/>
      <c r="F37" s="105">
        <v>23</v>
      </c>
      <c r="G37" s="102">
        <v>2</v>
      </c>
      <c r="H37" s="107">
        <v>25</v>
      </c>
    </row>
    <row r="38" spans="1:10" ht="18" thickBot="1" x14ac:dyDescent="0.35">
      <c r="A38" s="108" t="s">
        <v>9</v>
      </c>
      <c r="B38" s="109"/>
      <c r="C38" s="110">
        <f>SUM(C30:C37)</f>
        <v>33</v>
      </c>
      <c r="D38" s="111"/>
      <c r="E38" s="112">
        <f>SUM(E30:E37)</f>
        <v>3</v>
      </c>
      <c r="F38" s="113">
        <f>SUM(F30:F37)</f>
        <v>62</v>
      </c>
      <c r="G38" s="112">
        <f>SUM(G30:G37)</f>
        <v>7</v>
      </c>
      <c r="H38" s="114">
        <f>SUM(H31:H37)</f>
        <v>69</v>
      </c>
    </row>
    <row r="41" spans="1:10" ht="15" thickBot="1" x14ac:dyDescent="0.35"/>
    <row r="42" spans="1:10" ht="15" thickBot="1" x14ac:dyDescent="0.35">
      <c r="B42" s="115" t="s">
        <v>52</v>
      </c>
      <c r="C42" s="116"/>
      <c r="D42" s="116"/>
      <c r="E42" s="116"/>
      <c r="F42" s="116"/>
      <c r="G42" s="116"/>
      <c r="H42" s="116"/>
      <c r="I42" s="116"/>
      <c r="J42" s="117"/>
    </row>
    <row r="43" spans="1:10" ht="29.4" thickBot="1" x14ac:dyDescent="0.35">
      <c r="B43" s="118" t="s">
        <v>29</v>
      </c>
      <c r="C43" s="119" t="s">
        <v>53</v>
      </c>
      <c r="D43" s="119" t="s">
        <v>54</v>
      </c>
      <c r="E43" s="120" t="s">
        <v>55</v>
      </c>
      <c r="F43" s="121"/>
      <c r="G43" s="118" t="s">
        <v>56</v>
      </c>
      <c r="H43" s="119" t="s">
        <v>57</v>
      </c>
      <c r="I43" s="122" t="s">
        <v>58</v>
      </c>
      <c r="J43" s="123" t="s">
        <v>59</v>
      </c>
    </row>
    <row r="44" spans="1:10" ht="16.2" customHeight="1" x14ac:dyDescent="0.3">
      <c r="B44" s="124" t="s">
        <v>13</v>
      </c>
      <c r="C44" s="125" t="s">
        <v>60</v>
      </c>
      <c r="D44" s="126" t="s">
        <v>61</v>
      </c>
      <c r="E44" s="294" t="s">
        <v>62</v>
      </c>
      <c r="F44" s="295"/>
      <c r="G44" s="127" t="s">
        <v>63</v>
      </c>
      <c r="H44" s="128">
        <v>1</v>
      </c>
      <c r="I44" s="129"/>
      <c r="J44" s="130" t="s">
        <v>64</v>
      </c>
    </row>
    <row r="45" spans="1:10" ht="16.2" customHeight="1" x14ac:dyDescent="0.3">
      <c r="B45" s="131"/>
      <c r="C45" s="132" t="s">
        <v>65</v>
      </c>
      <c r="D45" s="133" t="s">
        <v>66</v>
      </c>
      <c r="E45" s="292" t="s">
        <v>62</v>
      </c>
      <c r="F45" s="293"/>
      <c r="G45" s="134" t="s">
        <v>63</v>
      </c>
      <c r="H45" s="135">
        <v>1</v>
      </c>
      <c r="I45" s="136"/>
      <c r="J45" s="137" t="s">
        <v>64</v>
      </c>
    </row>
    <row r="46" spans="1:10" ht="16.2" customHeight="1" x14ac:dyDescent="0.3">
      <c r="B46" s="131"/>
      <c r="C46" s="138" t="s">
        <v>67</v>
      </c>
      <c r="D46" s="133" t="s">
        <v>68</v>
      </c>
      <c r="E46" s="292" t="s">
        <v>62</v>
      </c>
      <c r="F46" s="293"/>
      <c r="G46" s="139" t="s">
        <v>69</v>
      </c>
      <c r="H46" s="135">
        <v>1</v>
      </c>
      <c r="I46" s="136"/>
      <c r="J46" s="137" t="s">
        <v>64</v>
      </c>
    </row>
    <row r="47" spans="1:10" ht="16.2" customHeight="1" x14ac:dyDescent="0.3">
      <c r="B47" s="131"/>
      <c r="C47" s="132" t="s">
        <v>70</v>
      </c>
      <c r="D47" s="133" t="s">
        <v>71</v>
      </c>
      <c r="E47" s="292" t="s">
        <v>62</v>
      </c>
      <c r="F47" s="293"/>
      <c r="G47" s="134" t="s">
        <v>63</v>
      </c>
      <c r="H47" s="135">
        <v>1</v>
      </c>
      <c r="I47" s="136"/>
      <c r="J47" s="137" t="s">
        <v>64</v>
      </c>
    </row>
    <row r="48" spans="1:10" ht="16.2" customHeight="1" x14ac:dyDescent="0.3">
      <c r="B48" s="131"/>
      <c r="C48" s="132" t="s">
        <v>72</v>
      </c>
      <c r="D48" s="140" t="s">
        <v>73</v>
      </c>
      <c r="E48" s="292" t="s">
        <v>62</v>
      </c>
      <c r="F48" s="293"/>
      <c r="G48" s="134" t="s">
        <v>63</v>
      </c>
      <c r="H48" s="135">
        <v>1</v>
      </c>
      <c r="I48" s="136"/>
      <c r="J48" s="137" t="s">
        <v>64</v>
      </c>
    </row>
    <row r="49" spans="2:10" ht="16.2" customHeight="1" x14ac:dyDescent="0.3">
      <c r="B49" s="131"/>
      <c r="C49" s="141" t="s">
        <v>74</v>
      </c>
      <c r="D49" s="142" t="s">
        <v>75</v>
      </c>
      <c r="E49" s="292" t="s">
        <v>62</v>
      </c>
      <c r="F49" s="293"/>
      <c r="G49" s="134" t="s">
        <v>63</v>
      </c>
      <c r="H49" s="135">
        <v>1</v>
      </c>
      <c r="I49" s="136"/>
      <c r="J49" s="137" t="s">
        <v>64</v>
      </c>
    </row>
    <row r="50" spans="2:10" ht="16.2" customHeight="1" x14ac:dyDescent="0.3">
      <c r="B50" s="131"/>
      <c r="C50" s="141" t="s">
        <v>76</v>
      </c>
      <c r="D50" s="142" t="s">
        <v>77</v>
      </c>
      <c r="E50" s="292" t="s">
        <v>62</v>
      </c>
      <c r="F50" s="293"/>
      <c r="G50" s="134" t="s">
        <v>63</v>
      </c>
      <c r="H50" s="135">
        <v>1</v>
      </c>
      <c r="I50" s="136"/>
      <c r="J50" s="137" t="s">
        <v>64</v>
      </c>
    </row>
    <row r="51" spans="2:10" ht="16.2" customHeight="1" x14ac:dyDescent="0.3">
      <c r="B51" s="131"/>
      <c r="C51" s="141" t="s">
        <v>78</v>
      </c>
      <c r="D51" s="142" t="s">
        <v>79</v>
      </c>
      <c r="E51" s="292" t="s">
        <v>62</v>
      </c>
      <c r="F51" s="293"/>
      <c r="G51" s="139" t="s">
        <v>80</v>
      </c>
      <c r="H51" s="135">
        <v>1</v>
      </c>
      <c r="I51" s="136"/>
      <c r="J51" s="137" t="s">
        <v>64</v>
      </c>
    </row>
    <row r="52" spans="2:10" ht="16.2" customHeight="1" x14ac:dyDescent="0.3">
      <c r="B52" s="131"/>
      <c r="C52" s="141" t="s">
        <v>81</v>
      </c>
      <c r="D52" s="142" t="s">
        <v>82</v>
      </c>
      <c r="E52" s="292" t="s">
        <v>62</v>
      </c>
      <c r="F52" s="293"/>
      <c r="G52" s="134" t="s">
        <v>63</v>
      </c>
      <c r="H52" s="135">
        <v>1</v>
      </c>
      <c r="I52" s="136"/>
      <c r="J52" s="137" t="s">
        <v>64</v>
      </c>
    </row>
    <row r="53" spans="2:10" ht="16.2" customHeight="1" x14ac:dyDescent="0.3">
      <c r="B53" s="131"/>
      <c r="C53" s="141" t="s">
        <v>83</v>
      </c>
      <c r="D53" s="142" t="s">
        <v>84</v>
      </c>
      <c r="E53" s="292" t="s">
        <v>62</v>
      </c>
      <c r="F53" s="293"/>
      <c r="G53" s="139" t="s">
        <v>80</v>
      </c>
      <c r="H53" s="135">
        <v>1</v>
      </c>
      <c r="I53" s="136"/>
      <c r="J53" s="137" t="s">
        <v>64</v>
      </c>
    </row>
    <row r="54" spans="2:10" ht="16.2" customHeight="1" x14ac:dyDescent="0.3">
      <c r="B54" s="131"/>
      <c r="C54" s="141" t="s">
        <v>85</v>
      </c>
      <c r="D54" s="142" t="s">
        <v>86</v>
      </c>
      <c r="E54" s="292" t="s">
        <v>62</v>
      </c>
      <c r="F54" s="293"/>
      <c r="G54" s="134" t="s">
        <v>63</v>
      </c>
      <c r="H54" s="135">
        <v>1</v>
      </c>
      <c r="I54" s="136"/>
      <c r="J54" s="137" t="s">
        <v>64</v>
      </c>
    </row>
    <row r="55" spans="2:10" ht="16.2" customHeight="1" x14ac:dyDescent="0.3">
      <c r="B55" s="131"/>
      <c r="C55" s="141" t="s">
        <v>87</v>
      </c>
      <c r="D55" s="142" t="s">
        <v>88</v>
      </c>
      <c r="E55" s="292" t="s">
        <v>62</v>
      </c>
      <c r="F55" s="293"/>
      <c r="G55" s="134" t="s">
        <v>63</v>
      </c>
      <c r="H55" s="135">
        <v>1</v>
      </c>
      <c r="I55" s="136"/>
      <c r="J55" s="137" t="s">
        <v>64</v>
      </c>
    </row>
    <row r="56" spans="2:10" ht="15" customHeight="1" thickBot="1" x14ac:dyDescent="0.35">
      <c r="B56" s="131"/>
      <c r="C56" s="143" t="s">
        <v>89</v>
      </c>
      <c r="D56" s="144" t="s">
        <v>90</v>
      </c>
      <c r="E56" s="292" t="s">
        <v>91</v>
      </c>
      <c r="F56" s="293"/>
      <c r="G56" s="145" t="s">
        <v>69</v>
      </c>
      <c r="H56" s="136">
        <v>1</v>
      </c>
      <c r="I56" s="144"/>
      <c r="J56" s="137" t="s">
        <v>64</v>
      </c>
    </row>
    <row r="57" spans="2:10" ht="15" customHeight="1" thickBot="1" x14ac:dyDescent="0.35">
      <c r="B57" s="131"/>
      <c r="C57" s="143" t="s">
        <v>92</v>
      </c>
      <c r="D57" s="144" t="s">
        <v>93</v>
      </c>
      <c r="E57" s="292" t="s">
        <v>94</v>
      </c>
      <c r="F57" s="293"/>
      <c r="G57" s="146" t="s">
        <v>63</v>
      </c>
      <c r="H57" s="136">
        <v>1</v>
      </c>
      <c r="I57" s="144"/>
      <c r="J57" s="137" t="s">
        <v>64</v>
      </c>
    </row>
    <row r="58" spans="2:10" ht="15" customHeight="1" thickBot="1" x14ac:dyDescent="0.35">
      <c r="B58" s="131"/>
      <c r="C58" s="143" t="s">
        <v>95</v>
      </c>
      <c r="D58" s="144" t="s">
        <v>96</v>
      </c>
      <c r="E58" s="292" t="s">
        <v>94</v>
      </c>
      <c r="F58" s="293"/>
      <c r="G58" s="146" t="s">
        <v>63</v>
      </c>
      <c r="H58" s="136">
        <v>1</v>
      </c>
      <c r="I58" s="144"/>
      <c r="J58" s="137" t="s">
        <v>64</v>
      </c>
    </row>
    <row r="59" spans="2:10" ht="15" customHeight="1" thickBot="1" x14ac:dyDescent="0.35">
      <c r="B59" s="131"/>
      <c r="C59" s="143" t="s">
        <v>97</v>
      </c>
      <c r="D59" s="144" t="s">
        <v>98</v>
      </c>
      <c r="E59" s="292" t="s">
        <v>99</v>
      </c>
      <c r="F59" s="293"/>
      <c r="G59" s="146" t="s">
        <v>63</v>
      </c>
      <c r="H59" s="136">
        <v>1</v>
      </c>
      <c r="I59" s="144"/>
      <c r="J59" s="137" t="s">
        <v>64</v>
      </c>
    </row>
    <row r="60" spans="2:10" ht="15" customHeight="1" thickBot="1" x14ac:dyDescent="0.35">
      <c r="B60" s="131"/>
      <c r="C60" s="143" t="s">
        <v>100</v>
      </c>
      <c r="D60" s="144" t="s">
        <v>101</v>
      </c>
      <c r="E60" s="292" t="s">
        <v>94</v>
      </c>
      <c r="F60" s="293"/>
      <c r="G60" s="145" t="s">
        <v>69</v>
      </c>
      <c r="H60" s="136">
        <v>1</v>
      </c>
      <c r="I60" s="144"/>
      <c r="J60" s="137" t="s">
        <v>64</v>
      </c>
    </row>
    <row r="61" spans="2:10" ht="15" customHeight="1" thickBot="1" x14ac:dyDescent="0.35">
      <c r="B61" s="131"/>
      <c r="C61" s="143" t="s">
        <v>102</v>
      </c>
      <c r="D61" s="144" t="s">
        <v>103</v>
      </c>
      <c r="E61" s="292" t="s">
        <v>94</v>
      </c>
      <c r="F61" s="293"/>
      <c r="G61" s="145" t="s">
        <v>63</v>
      </c>
      <c r="H61" s="136">
        <v>1</v>
      </c>
      <c r="I61" s="144"/>
      <c r="J61" s="137" t="s">
        <v>64</v>
      </c>
    </row>
    <row r="62" spans="2:10" ht="15" customHeight="1" thickBot="1" x14ac:dyDescent="0.35">
      <c r="B62" s="131"/>
      <c r="C62" s="143" t="s">
        <v>104</v>
      </c>
      <c r="D62" s="144" t="s">
        <v>105</v>
      </c>
      <c r="E62" s="292" t="s">
        <v>106</v>
      </c>
      <c r="F62" s="293"/>
      <c r="G62" s="145" t="s">
        <v>63</v>
      </c>
      <c r="H62" s="136">
        <v>1</v>
      </c>
      <c r="I62" s="144"/>
      <c r="J62" s="137" t="s">
        <v>64</v>
      </c>
    </row>
    <row r="63" spans="2:10" ht="15" customHeight="1" thickBot="1" x14ac:dyDescent="0.35">
      <c r="B63" s="131"/>
      <c r="C63" s="143" t="s">
        <v>107</v>
      </c>
      <c r="D63" s="144" t="s">
        <v>108</v>
      </c>
      <c r="E63" s="292" t="s">
        <v>106</v>
      </c>
      <c r="F63" s="293"/>
      <c r="G63" s="145" t="s">
        <v>63</v>
      </c>
      <c r="H63" s="136">
        <v>1</v>
      </c>
      <c r="I63" s="144"/>
      <c r="J63" s="137" t="s">
        <v>64</v>
      </c>
    </row>
    <row r="64" spans="2:10" ht="15" customHeight="1" thickBot="1" x14ac:dyDescent="0.35">
      <c r="B64" s="131"/>
      <c r="C64" s="143" t="s">
        <v>109</v>
      </c>
      <c r="D64" s="144" t="s">
        <v>110</v>
      </c>
      <c r="E64" s="292" t="s">
        <v>106</v>
      </c>
      <c r="F64" s="293"/>
      <c r="G64" s="145" t="s">
        <v>80</v>
      </c>
      <c r="H64" s="136">
        <v>1</v>
      </c>
      <c r="I64" s="144"/>
      <c r="J64" s="137" t="s">
        <v>64</v>
      </c>
    </row>
    <row r="65" spans="2:10" ht="15" customHeight="1" thickBot="1" x14ac:dyDescent="0.35">
      <c r="B65" s="131"/>
      <c r="C65" s="143" t="s">
        <v>111</v>
      </c>
      <c r="D65" s="144" t="s">
        <v>112</v>
      </c>
      <c r="E65" s="292" t="s">
        <v>106</v>
      </c>
      <c r="F65" s="293"/>
      <c r="G65" s="145" t="s">
        <v>80</v>
      </c>
      <c r="H65" s="136">
        <v>1</v>
      </c>
      <c r="I65" s="144"/>
      <c r="J65" s="137" t="s">
        <v>64</v>
      </c>
    </row>
    <row r="66" spans="2:10" ht="15" customHeight="1" thickBot="1" x14ac:dyDescent="0.35">
      <c r="B66" s="131"/>
      <c r="C66" s="143" t="s">
        <v>113</v>
      </c>
      <c r="D66" s="144" t="s">
        <v>114</v>
      </c>
      <c r="E66" s="292" t="s">
        <v>106</v>
      </c>
      <c r="F66" s="293"/>
      <c r="G66" s="145" t="s">
        <v>80</v>
      </c>
      <c r="H66" s="136">
        <v>1</v>
      </c>
      <c r="I66" s="144"/>
      <c r="J66" s="137" t="s">
        <v>64</v>
      </c>
    </row>
    <row r="67" spans="2:10" ht="31.8" thickBot="1" x14ac:dyDescent="0.35">
      <c r="B67" s="131"/>
      <c r="C67" s="147" t="s">
        <v>115</v>
      </c>
      <c r="D67" s="148" t="s">
        <v>116</v>
      </c>
      <c r="E67" s="300" t="s">
        <v>117</v>
      </c>
      <c r="F67" s="301"/>
      <c r="G67" s="145" t="s">
        <v>63</v>
      </c>
      <c r="H67" s="136">
        <v>1</v>
      </c>
      <c r="I67" s="136" t="s">
        <v>64</v>
      </c>
      <c r="J67" s="149"/>
    </row>
    <row r="68" spans="2:10" ht="31.8" thickBot="1" x14ac:dyDescent="0.35">
      <c r="B68" s="150"/>
      <c r="C68" s="151" t="s">
        <v>118</v>
      </c>
      <c r="D68" s="152" t="s">
        <v>119</v>
      </c>
      <c r="E68" s="298" t="s">
        <v>117</v>
      </c>
      <c r="F68" s="299"/>
      <c r="G68" s="153" t="s">
        <v>69</v>
      </c>
      <c r="H68" s="154">
        <v>1</v>
      </c>
      <c r="I68" s="154" t="s">
        <v>64</v>
      </c>
      <c r="J68" s="155"/>
    </row>
    <row r="69" spans="2:10" ht="31.2" x14ac:dyDescent="0.3">
      <c r="B69" s="68" t="s">
        <v>18</v>
      </c>
      <c r="C69" s="156" t="s">
        <v>120</v>
      </c>
      <c r="D69" s="156" t="s">
        <v>121</v>
      </c>
      <c r="E69" s="157" t="s">
        <v>122</v>
      </c>
      <c r="F69" s="158"/>
      <c r="G69" s="159" t="s">
        <v>123</v>
      </c>
      <c r="H69" s="160">
        <v>1</v>
      </c>
      <c r="I69" s="161"/>
      <c r="J69" s="162" t="s">
        <v>64</v>
      </c>
    </row>
    <row r="70" spans="2:10" ht="31.8" thickBot="1" x14ac:dyDescent="0.35">
      <c r="B70" s="69"/>
      <c r="C70" s="163" t="s">
        <v>124</v>
      </c>
      <c r="D70" s="163" t="s">
        <v>125</v>
      </c>
      <c r="E70" s="296" t="s">
        <v>126</v>
      </c>
      <c r="F70" s="297"/>
      <c r="G70" s="164" t="s">
        <v>123</v>
      </c>
      <c r="H70" s="165">
        <v>1</v>
      </c>
      <c r="I70" s="166"/>
      <c r="J70" s="167" t="s">
        <v>64</v>
      </c>
    </row>
    <row r="71" spans="2:10" ht="31.2" x14ac:dyDescent="0.3">
      <c r="B71" s="68" t="s">
        <v>11</v>
      </c>
      <c r="C71" s="168" t="s">
        <v>127</v>
      </c>
      <c r="D71" s="169"/>
      <c r="E71" s="310" t="s">
        <v>128</v>
      </c>
      <c r="F71" s="170"/>
      <c r="G71" s="171" t="s">
        <v>69</v>
      </c>
      <c r="H71" s="129">
        <v>2</v>
      </c>
      <c r="I71" s="172" t="s">
        <v>64</v>
      </c>
      <c r="J71" s="173"/>
    </row>
    <row r="72" spans="2:10" ht="15.6" x14ac:dyDescent="0.3">
      <c r="B72" s="311"/>
      <c r="C72" s="174" t="s">
        <v>129</v>
      </c>
      <c r="D72" s="175"/>
      <c r="E72" s="309" t="s">
        <v>130</v>
      </c>
      <c r="F72" s="176"/>
      <c r="G72" s="133" t="s">
        <v>131</v>
      </c>
      <c r="H72" s="136">
        <v>1</v>
      </c>
      <c r="I72" s="177"/>
      <c r="J72" s="178" t="s">
        <v>64</v>
      </c>
    </row>
    <row r="73" spans="2:10" ht="31.8" thickBot="1" x14ac:dyDescent="0.35">
      <c r="B73" s="69"/>
      <c r="C73" s="179" t="s">
        <v>132</v>
      </c>
      <c r="D73" s="180"/>
      <c r="E73" s="307" t="s">
        <v>133</v>
      </c>
      <c r="F73" s="308"/>
      <c r="G73" s="181" t="s">
        <v>69</v>
      </c>
      <c r="H73" s="154">
        <v>2</v>
      </c>
      <c r="I73" s="182"/>
      <c r="J73" s="183" t="s">
        <v>64</v>
      </c>
    </row>
    <row r="74" spans="2:10" ht="31.8" thickBot="1" x14ac:dyDescent="0.35">
      <c r="B74" s="184" t="s">
        <v>17</v>
      </c>
      <c r="C74" s="185" t="s">
        <v>134</v>
      </c>
      <c r="D74" s="106"/>
      <c r="E74" s="306" t="s">
        <v>135</v>
      </c>
      <c r="F74" s="186"/>
      <c r="G74" s="187" t="s">
        <v>69</v>
      </c>
      <c r="H74" s="188">
        <v>2</v>
      </c>
      <c r="I74" s="189"/>
      <c r="J74" s="190" t="s">
        <v>64</v>
      </c>
    </row>
    <row r="75" spans="2:10" ht="16.2" customHeight="1" thickBot="1" x14ac:dyDescent="0.35">
      <c r="B75" s="304" t="s">
        <v>43</v>
      </c>
      <c r="C75" s="191" t="s">
        <v>136</v>
      </c>
      <c r="D75" s="192"/>
      <c r="E75" s="302" t="s">
        <v>137</v>
      </c>
      <c r="F75" s="193"/>
      <c r="G75" s="194" t="s">
        <v>138</v>
      </c>
      <c r="H75" s="136">
        <v>1</v>
      </c>
      <c r="I75" s="195" t="s">
        <v>64</v>
      </c>
      <c r="J75" s="196"/>
    </row>
    <row r="76" spans="2:10" ht="31.8" thickBot="1" x14ac:dyDescent="0.35">
      <c r="B76" s="305"/>
      <c r="C76" s="197"/>
      <c r="D76" s="198"/>
      <c r="E76" s="303"/>
      <c r="F76" s="199"/>
      <c r="G76" s="200" t="s">
        <v>123</v>
      </c>
      <c r="H76" s="201">
        <v>1</v>
      </c>
      <c r="I76" s="202" t="s">
        <v>64</v>
      </c>
      <c r="J76" s="203"/>
    </row>
    <row r="77" spans="2:10" x14ac:dyDescent="0.3">
      <c r="H77" s="204">
        <f>SUM(H44:H76)</f>
        <v>36</v>
      </c>
    </row>
  </sheetData>
  <mergeCells count="64">
    <mergeCell ref="B42:J42"/>
    <mergeCell ref="E47:F47"/>
    <mergeCell ref="E46:F46"/>
    <mergeCell ref="E45:F45"/>
    <mergeCell ref="E44:F44"/>
    <mergeCell ref="B44:B68"/>
    <mergeCell ref="E43:F43"/>
    <mergeCell ref="B71:B73"/>
    <mergeCell ref="E71:F71"/>
    <mergeCell ref="E72:F72"/>
    <mergeCell ref="E73:F73"/>
    <mergeCell ref="E74:F74"/>
    <mergeCell ref="B75:B76"/>
    <mergeCell ref="C75:C76"/>
    <mergeCell ref="D75:D76"/>
    <mergeCell ref="E75:F76"/>
    <mergeCell ref="E66:F66"/>
    <mergeCell ref="E67:F67"/>
    <mergeCell ref="E68:F68"/>
    <mergeCell ref="B69:B70"/>
    <mergeCell ref="E69:F69"/>
    <mergeCell ref="E70:F70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48:F48"/>
    <mergeCell ref="E49:F49"/>
    <mergeCell ref="E50:F50"/>
    <mergeCell ref="E51:F51"/>
    <mergeCell ref="E52:F52"/>
    <mergeCell ref="E53:F53"/>
    <mergeCell ref="A23:B23"/>
    <mergeCell ref="A28:H28"/>
    <mergeCell ref="A38:B38"/>
    <mergeCell ref="J11:K11"/>
    <mergeCell ref="L11:M11"/>
    <mergeCell ref="N11:O11"/>
    <mergeCell ref="P11:P12"/>
    <mergeCell ref="A15:A16"/>
    <mergeCell ref="A20:A21"/>
    <mergeCell ref="D11:D12"/>
    <mergeCell ref="E11:E12"/>
    <mergeCell ref="F11:F12"/>
    <mergeCell ref="G11:G12"/>
    <mergeCell ref="H11:H12"/>
    <mergeCell ref="I11:I12"/>
    <mergeCell ref="A6:P6"/>
    <mergeCell ref="A7:P7"/>
    <mergeCell ref="A9:P9"/>
    <mergeCell ref="A10:A12"/>
    <mergeCell ref="B10:B12"/>
    <mergeCell ref="C10:C12"/>
    <mergeCell ref="D10:F10"/>
    <mergeCell ref="G10:I10"/>
    <mergeCell ref="J10:P10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7A39-A736-4004-933B-3B3126893C16}">
  <dimension ref="A4:N29"/>
  <sheetViews>
    <sheetView workbookViewId="0"/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4" spans="1:12" x14ac:dyDescent="0.3">
      <c r="A4" s="19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6" x14ac:dyDescent="0.3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7" spans="1:12" s="1" customFormat="1" ht="31.2" x14ac:dyDescent="0.3">
      <c r="A7" s="16"/>
      <c r="B7" s="17" t="s">
        <v>14</v>
      </c>
      <c r="C7" s="13" t="s">
        <v>0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19</v>
      </c>
      <c r="I7" s="13" t="s">
        <v>8</v>
      </c>
      <c r="J7" s="8" t="s">
        <v>1</v>
      </c>
      <c r="K7" s="9" t="s">
        <v>2</v>
      </c>
      <c r="L7" s="10" t="s">
        <v>3</v>
      </c>
    </row>
    <row r="8" spans="1:12" ht="15.6" x14ac:dyDescent="0.3">
      <c r="A8" s="4">
        <v>1</v>
      </c>
      <c r="B8" s="11" t="s">
        <v>15</v>
      </c>
      <c r="C8" s="14">
        <v>42</v>
      </c>
      <c r="D8" s="14">
        <v>5</v>
      </c>
      <c r="E8" s="14">
        <v>1</v>
      </c>
      <c r="F8" s="14">
        <v>1</v>
      </c>
      <c r="G8" s="15">
        <v>0</v>
      </c>
      <c r="H8" s="15">
        <v>0</v>
      </c>
      <c r="I8" s="14">
        <v>0</v>
      </c>
      <c r="J8" s="6">
        <v>50</v>
      </c>
      <c r="K8" s="6">
        <v>3</v>
      </c>
      <c r="L8" s="6">
        <v>53</v>
      </c>
    </row>
    <row r="9" spans="1:12" ht="15.6" x14ac:dyDescent="0.3">
      <c r="A9" s="4">
        <v>2</v>
      </c>
      <c r="B9" s="12" t="s">
        <v>16</v>
      </c>
      <c r="C9" s="14">
        <v>244</v>
      </c>
      <c r="D9" s="14">
        <v>82</v>
      </c>
      <c r="E9" s="14">
        <v>8</v>
      </c>
      <c r="F9" s="14">
        <v>7</v>
      </c>
      <c r="G9" s="15">
        <v>0</v>
      </c>
      <c r="H9" s="15">
        <v>0</v>
      </c>
      <c r="I9" s="14">
        <v>12</v>
      </c>
      <c r="J9" s="6">
        <v>470</v>
      </c>
      <c r="K9" s="6">
        <v>45</v>
      </c>
      <c r="L9" s="6">
        <v>515</v>
      </c>
    </row>
    <row r="10" spans="1:12" ht="15.6" x14ac:dyDescent="0.3">
      <c r="A10" s="4">
        <v>3</v>
      </c>
      <c r="B10" s="11" t="s">
        <v>10</v>
      </c>
      <c r="C10" s="14">
        <v>247</v>
      </c>
      <c r="D10" s="14">
        <v>13</v>
      </c>
      <c r="E10" s="14">
        <v>1</v>
      </c>
      <c r="F10" s="14">
        <v>0</v>
      </c>
      <c r="G10" s="15">
        <v>0</v>
      </c>
      <c r="H10" s="15">
        <v>0</v>
      </c>
      <c r="I10" s="14">
        <v>0</v>
      </c>
      <c r="J10" s="6">
        <v>184</v>
      </c>
      <c r="K10" s="6">
        <v>19</v>
      </c>
      <c r="L10" s="6">
        <v>203</v>
      </c>
    </row>
    <row r="11" spans="1:12" ht="15.6" x14ac:dyDescent="0.3">
      <c r="A11" s="4">
        <v>4</v>
      </c>
      <c r="B11" s="11" t="s">
        <v>17</v>
      </c>
      <c r="C11" s="14">
        <v>324</v>
      </c>
      <c r="D11" s="14">
        <v>38</v>
      </c>
      <c r="E11" s="14">
        <v>5</v>
      </c>
      <c r="F11" s="14">
        <v>0</v>
      </c>
      <c r="G11" s="15">
        <v>0</v>
      </c>
      <c r="H11" s="15">
        <v>0</v>
      </c>
      <c r="I11" s="14">
        <v>9</v>
      </c>
      <c r="J11" s="6">
        <v>400</v>
      </c>
      <c r="K11" s="6">
        <v>72</v>
      </c>
      <c r="L11" s="6">
        <v>472</v>
      </c>
    </row>
    <row r="12" spans="1:12" ht="15.6" x14ac:dyDescent="0.3">
      <c r="A12" s="4">
        <v>5</v>
      </c>
      <c r="B12" s="11" t="s">
        <v>11</v>
      </c>
      <c r="C12" s="14">
        <v>155</v>
      </c>
      <c r="D12" s="14">
        <v>7</v>
      </c>
      <c r="E12" s="14">
        <v>4</v>
      </c>
      <c r="F12" s="14">
        <v>1</v>
      </c>
      <c r="G12" s="15">
        <v>0</v>
      </c>
      <c r="H12" s="15">
        <v>0</v>
      </c>
      <c r="I12" s="14">
        <v>1</v>
      </c>
      <c r="J12" s="6">
        <v>169</v>
      </c>
      <c r="K12" s="6">
        <v>30</v>
      </c>
      <c r="L12" s="6">
        <v>199</v>
      </c>
    </row>
    <row r="13" spans="1:12" ht="15.6" x14ac:dyDescent="0.3">
      <c r="A13" s="4">
        <v>6</v>
      </c>
      <c r="B13" s="11" t="s">
        <v>18</v>
      </c>
      <c r="C13" s="14">
        <v>260</v>
      </c>
      <c r="D13" s="14">
        <v>178</v>
      </c>
      <c r="E13" s="14">
        <v>31</v>
      </c>
      <c r="F13" s="14">
        <v>15</v>
      </c>
      <c r="G13" s="15">
        <v>0</v>
      </c>
      <c r="H13" s="15">
        <v>0</v>
      </c>
      <c r="I13" s="14">
        <v>1</v>
      </c>
      <c r="J13" s="6">
        <v>521</v>
      </c>
      <c r="K13" s="6">
        <v>102</v>
      </c>
      <c r="L13" s="6">
        <v>623</v>
      </c>
    </row>
    <row r="14" spans="1:12" ht="15.6" x14ac:dyDescent="0.3">
      <c r="A14" s="4">
        <v>7</v>
      </c>
      <c r="B14" s="11" t="s">
        <v>12</v>
      </c>
      <c r="C14" s="14">
        <v>116</v>
      </c>
      <c r="D14" s="14">
        <v>9</v>
      </c>
      <c r="E14" s="14">
        <v>5</v>
      </c>
      <c r="F14" s="14">
        <v>0</v>
      </c>
      <c r="G14" s="15">
        <v>0</v>
      </c>
      <c r="H14" s="15">
        <v>0</v>
      </c>
      <c r="I14" s="14">
        <v>4</v>
      </c>
      <c r="J14" s="6">
        <v>126</v>
      </c>
      <c r="K14" s="6">
        <v>19</v>
      </c>
      <c r="L14" s="6">
        <v>145</v>
      </c>
    </row>
    <row r="15" spans="1:12" ht="15.6" x14ac:dyDescent="0.3">
      <c r="A15" s="4">
        <v>8</v>
      </c>
      <c r="B15" s="11" t="s">
        <v>13</v>
      </c>
      <c r="C15" s="14">
        <v>263</v>
      </c>
      <c r="D15" s="14">
        <v>84</v>
      </c>
      <c r="E15" s="14">
        <v>47</v>
      </c>
      <c r="F15" s="14">
        <v>28</v>
      </c>
      <c r="G15" s="15">
        <v>0</v>
      </c>
      <c r="H15" s="15">
        <v>0</v>
      </c>
      <c r="I15" s="14">
        <v>5</v>
      </c>
      <c r="J15" s="6">
        <v>428</v>
      </c>
      <c r="K15" s="6">
        <v>91</v>
      </c>
      <c r="L15" s="6">
        <v>519</v>
      </c>
    </row>
    <row r="16" spans="1:12" ht="15.6" x14ac:dyDescent="0.3">
      <c r="A16" s="4"/>
      <c r="B16" s="2" t="s">
        <v>9</v>
      </c>
      <c r="C16" s="5">
        <v>1651</v>
      </c>
      <c r="D16" s="5">
        <v>416</v>
      </c>
      <c r="E16" s="5">
        <v>102</v>
      </c>
      <c r="F16" s="5">
        <v>52</v>
      </c>
      <c r="G16" s="15">
        <f t="shared" ref="G16:H16" si="0">SUM(G8:G15)</f>
        <v>0</v>
      </c>
      <c r="H16" s="7">
        <f t="shared" si="0"/>
        <v>0</v>
      </c>
      <c r="I16" s="3">
        <v>32</v>
      </c>
      <c r="J16" s="6">
        <f>SUM(J8:J15)</f>
        <v>2348</v>
      </c>
      <c r="K16" s="6">
        <f>SUM(K8:K15)</f>
        <v>381</v>
      </c>
      <c r="L16" s="6">
        <f>SUM(L8:L15)</f>
        <v>2729</v>
      </c>
    </row>
    <row r="18" spans="1:14" ht="15.6" x14ac:dyDescent="0.3">
      <c r="A18" s="39" t="s">
        <v>25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20" spans="1:14" s="18" customFormat="1" ht="15.6" x14ac:dyDescent="0.3">
      <c r="B20" s="21" t="s">
        <v>14</v>
      </c>
      <c r="C20" s="23" t="s">
        <v>22</v>
      </c>
      <c r="D20" s="37" t="s">
        <v>1</v>
      </c>
      <c r="E20" s="38" t="s">
        <v>2</v>
      </c>
      <c r="F20" s="21" t="s">
        <v>3</v>
      </c>
      <c r="G20" s="23" t="s">
        <v>23</v>
      </c>
      <c r="H20" s="37" t="s">
        <v>1</v>
      </c>
      <c r="I20" s="38" t="s">
        <v>2</v>
      </c>
      <c r="J20" s="21" t="s">
        <v>3</v>
      </c>
      <c r="K20" s="23" t="s">
        <v>24</v>
      </c>
      <c r="L20" s="37" t="s">
        <v>1</v>
      </c>
      <c r="M20" s="38" t="s">
        <v>2</v>
      </c>
      <c r="N20" s="21" t="s">
        <v>3</v>
      </c>
    </row>
    <row r="21" spans="1:14" ht="15.6" x14ac:dyDescent="0.3">
      <c r="A21" s="4">
        <v>1</v>
      </c>
      <c r="B21" s="22" t="s">
        <v>15</v>
      </c>
      <c r="C21" s="27"/>
      <c r="D21" s="27"/>
      <c r="E21" s="27"/>
      <c r="F21" s="27"/>
      <c r="G21" s="28"/>
      <c r="H21" s="29"/>
      <c r="I21" s="29"/>
      <c r="J21" s="29"/>
      <c r="K21" s="30"/>
      <c r="L21" s="30"/>
      <c r="M21" s="30"/>
      <c r="N21" s="30"/>
    </row>
    <row r="22" spans="1:14" ht="15.6" x14ac:dyDescent="0.3">
      <c r="A22" s="4">
        <v>2</v>
      </c>
      <c r="B22" s="20" t="s">
        <v>16</v>
      </c>
      <c r="C22" s="31">
        <v>12</v>
      </c>
      <c r="D22" s="31">
        <v>47</v>
      </c>
      <c r="E22" s="31">
        <v>13</v>
      </c>
      <c r="F22" s="31">
        <v>60</v>
      </c>
      <c r="G22" s="31">
        <v>2</v>
      </c>
      <c r="H22" s="31">
        <v>12</v>
      </c>
      <c r="I22" s="31">
        <v>5</v>
      </c>
      <c r="J22" s="31">
        <v>17</v>
      </c>
      <c r="K22" s="31">
        <v>5</v>
      </c>
      <c r="L22" s="31">
        <v>26</v>
      </c>
      <c r="M22" s="31">
        <v>7</v>
      </c>
      <c r="N22" s="31">
        <v>33</v>
      </c>
    </row>
    <row r="23" spans="1:14" ht="15.6" x14ac:dyDescent="0.3">
      <c r="A23" s="4">
        <v>3</v>
      </c>
      <c r="B23" s="20" t="s">
        <v>10</v>
      </c>
      <c r="C23" s="32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3"/>
    </row>
    <row r="24" spans="1:14" ht="15.6" x14ac:dyDescent="0.3">
      <c r="A24" s="4">
        <v>4</v>
      </c>
      <c r="B24" s="20" t="s">
        <v>17</v>
      </c>
      <c r="C24" s="24">
        <v>1</v>
      </c>
      <c r="D24" s="24">
        <v>17</v>
      </c>
      <c r="E24" s="24">
        <v>5</v>
      </c>
      <c r="F24" s="24">
        <v>22</v>
      </c>
      <c r="G24" s="31">
        <v>1</v>
      </c>
      <c r="H24" s="31">
        <v>27</v>
      </c>
      <c r="I24" s="31">
        <v>10</v>
      </c>
      <c r="J24" s="31">
        <v>37</v>
      </c>
      <c r="K24" s="24">
        <v>3</v>
      </c>
      <c r="L24" s="24">
        <v>39</v>
      </c>
      <c r="M24" s="24">
        <v>11</v>
      </c>
      <c r="N24" s="33">
        <v>50</v>
      </c>
    </row>
    <row r="25" spans="1:14" ht="15.6" x14ac:dyDescent="0.3">
      <c r="A25" s="4">
        <v>5</v>
      </c>
      <c r="B25" s="20" t="s">
        <v>11</v>
      </c>
      <c r="C25" s="24"/>
      <c r="D25" s="24"/>
      <c r="E25" s="24"/>
      <c r="F25" s="24"/>
      <c r="G25" s="34"/>
      <c r="H25" s="34"/>
      <c r="I25" s="34"/>
      <c r="J25" s="34"/>
      <c r="K25" s="24"/>
      <c r="L25" s="24"/>
      <c r="M25" s="24"/>
      <c r="N25" s="33"/>
    </row>
    <row r="26" spans="1:14" ht="15.6" x14ac:dyDescent="0.3">
      <c r="A26" s="4">
        <v>6</v>
      </c>
      <c r="B26" s="20" t="s">
        <v>18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3"/>
    </row>
    <row r="27" spans="1:14" ht="15.6" x14ac:dyDescent="0.3">
      <c r="A27" s="4">
        <v>7</v>
      </c>
      <c r="B27" s="20" t="s">
        <v>12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3"/>
    </row>
    <row r="28" spans="1:14" ht="15.6" x14ac:dyDescent="0.3">
      <c r="A28" s="4">
        <v>8</v>
      </c>
      <c r="B28" s="20" t="s">
        <v>13</v>
      </c>
      <c r="C28" s="24"/>
      <c r="D28" s="24"/>
      <c r="E28" s="24"/>
      <c r="F28" s="24"/>
      <c r="G28" s="24">
        <v>1</v>
      </c>
      <c r="H28" s="24">
        <v>38</v>
      </c>
      <c r="I28" s="24">
        <v>5</v>
      </c>
      <c r="J28" s="24">
        <v>43</v>
      </c>
      <c r="K28" s="33">
        <v>2</v>
      </c>
      <c r="L28" s="33">
        <v>20</v>
      </c>
      <c r="M28" s="33">
        <v>4</v>
      </c>
      <c r="N28" s="33">
        <v>24</v>
      </c>
    </row>
    <row r="29" spans="1:14" s="35" customFormat="1" ht="15.6" x14ac:dyDescent="0.3">
      <c r="B29" s="20" t="s">
        <v>9</v>
      </c>
      <c r="C29" s="25">
        <v>13</v>
      </c>
      <c r="D29" s="25">
        <v>64</v>
      </c>
      <c r="E29" s="25">
        <v>18</v>
      </c>
      <c r="F29" s="25">
        <v>82</v>
      </c>
      <c r="G29" s="26">
        <v>5</v>
      </c>
      <c r="H29" s="26">
        <v>115</v>
      </c>
      <c r="I29" s="26">
        <v>25</v>
      </c>
      <c r="J29" s="26">
        <v>140</v>
      </c>
      <c r="K29" s="25">
        <v>10</v>
      </c>
      <c r="L29" s="25">
        <v>85</v>
      </c>
      <c r="M29" s="25">
        <v>22</v>
      </c>
      <c r="N29" s="25">
        <v>107</v>
      </c>
    </row>
  </sheetData>
  <mergeCells count="3">
    <mergeCell ref="A4:L4"/>
    <mergeCell ref="A5:L5"/>
    <mergeCell ref="A18:N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6972-D9B7-4BD1-8315-109E31B316A0}">
  <dimension ref="A4:H37"/>
  <sheetViews>
    <sheetView tabSelected="1" topLeftCell="A14" workbookViewId="0">
      <selection activeCell="A29" sqref="A29"/>
    </sheetView>
  </sheetViews>
  <sheetFormatPr baseColWidth="10" defaultColWidth="11.44140625" defaultRowHeight="14.4" x14ac:dyDescent="0.3"/>
  <cols>
    <col min="1" max="1" width="8.6640625" customWidth="1"/>
    <col min="2" max="2" width="52.5546875" customWidth="1"/>
    <col min="3" max="3" width="10.33203125" customWidth="1"/>
    <col min="4" max="4" width="13.21875" customWidth="1"/>
    <col min="5" max="5" width="13.6640625" customWidth="1"/>
  </cols>
  <sheetData>
    <row r="4" spans="1:8" ht="18" x14ac:dyDescent="0.35">
      <c r="A4" s="383" t="s">
        <v>172</v>
      </c>
      <c r="B4" s="383"/>
      <c r="C4" s="383"/>
    </row>
    <row r="5" spans="1:8" ht="24" customHeight="1" x14ac:dyDescent="0.3">
      <c r="A5" s="375" t="s">
        <v>173</v>
      </c>
      <c r="B5" s="375"/>
      <c r="C5" s="375"/>
    </row>
    <row r="6" spans="1:8" ht="24" customHeight="1" x14ac:dyDescent="0.3">
      <c r="A6" s="384" t="s">
        <v>28</v>
      </c>
      <c r="B6" s="384" t="s">
        <v>162</v>
      </c>
      <c r="C6" s="377" t="s">
        <v>163</v>
      </c>
    </row>
    <row r="7" spans="1:8" ht="30" customHeight="1" x14ac:dyDescent="0.3">
      <c r="A7" s="379">
        <v>1</v>
      </c>
      <c r="B7" s="385" t="s">
        <v>174</v>
      </c>
      <c r="C7" s="379">
        <v>13</v>
      </c>
      <c r="D7" s="18"/>
      <c r="E7" s="18"/>
      <c r="F7" s="18"/>
      <c r="G7" s="18"/>
      <c r="H7" s="18"/>
    </row>
    <row r="8" spans="1:8" ht="30" customHeight="1" x14ac:dyDescent="0.3">
      <c r="A8" s="379">
        <v>2</v>
      </c>
      <c r="B8" s="385" t="s">
        <v>175</v>
      </c>
      <c r="C8" s="379">
        <v>12</v>
      </c>
    </row>
    <row r="9" spans="1:8" ht="30" customHeight="1" x14ac:dyDescent="0.3">
      <c r="A9" s="379">
        <v>3</v>
      </c>
      <c r="B9" s="385" t="s">
        <v>176</v>
      </c>
      <c r="C9" s="379">
        <v>6</v>
      </c>
    </row>
    <row r="10" spans="1:8" ht="30" customHeight="1" x14ac:dyDescent="0.3">
      <c r="A10" s="379">
        <v>4</v>
      </c>
      <c r="B10" s="385" t="s">
        <v>177</v>
      </c>
      <c r="C10" s="381">
        <v>0</v>
      </c>
    </row>
    <row r="11" spans="1:8" ht="30" customHeight="1" x14ac:dyDescent="0.3">
      <c r="A11" s="379">
        <v>5</v>
      </c>
      <c r="B11" s="385" t="s">
        <v>178</v>
      </c>
      <c r="C11" s="379">
        <v>19</v>
      </c>
    </row>
    <row r="12" spans="1:8" ht="30" customHeight="1" x14ac:dyDescent="0.3">
      <c r="A12" s="379">
        <v>6</v>
      </c>
      <c r="B12" s="385" t="s">
        <v>179</v>
      </c>
      <c r="C12" s="379">
        <v>44</v>
      </c>
    </row>
    <row r="13" spans="1:8" ht="30" customHeight="1" x14ac:dyDescent="0.3"/>
    <row r="14" spans="1:8" ht="30" customHeight="1" x14ac:dyDescent="0.3">
      <c r="A14" s="398" t="s">
        <v>192</v>
      </c>
      <c r="B14" s="398"/>
      <c r="C14" s="398"/>
      <c r="D14" s="398"/>
      <c r="E14" s="398"/>
    </row>
    <row r="15" spans="1:8" ht="30" customHeight="1" x14ac:dyDescent="0.3">
      <c r="A15" s="386"/>
      <c r="C15" s="387" t="s">
        <v>180</v>
      </c>
      <c r="D15" s="388"/>
      <c r="E15" s="389"/>
    </row>
    <row r="16" spans="1:8" ht="30" customHeight="1" x14ac:dyDescent="0.3">
      <c r="A16" s="377" t="s">
        <v>28</v>
      </c>
      <c r="B16" s="377" t="s">
        <v>162</v>
      </c>
      <c r="C16" s="390" t="s">
        <v>181</v>
      </c>
      <c r="D16" s="390" t="s">
        <v>182</v>
      </c>
      <c r="E16" s="390" t="s">
        <v>46</v>
      </c>
    </row>
    <row r="17" spans="1:5" ht="28.8" x14ac:dyDescent="0.3">
      <c r="A17" s="379">
        <v>1</v>
      </c>
      <c r="B17" s="385" t="s">
        <v>183</v>
      </c>
      <c r="C17" s="381">
        <v>6</v>
      </c>
      <c r="D17" s="391">
        <v>45</v>
      </c>
      <c r="E17" s="177">
        <f>SUM(C17:D17)</f>
        <v>51</v>
      </c>
    </row>
    <row r="18" spans="1:5" ht="28.8" x14ac:dyDescent="0.3">
      <c r="A18" s="379">
        <v>2</v>
      </c>
      <c r="B18" s="385" t="s">
        <v>184</v>
      </c>
      <c r="C18" s="381">
        <v>6</v>
      </c>
      <c r="D18" s="391">
        <v>45</v>
      </c>
      <c r="E18" s="177">
        <f t="shared" ref="E18:E24" si="0">SUM(C18:D18)</f>
        <v>51</v>
      </c>
    </row>
    <row r="19" spans="1:5" ht="28.8" x14ac:dyDescent="0.3">
      <c r="A19" s="379">
        <v>3</v>
      </c>
      <c r="B19" s="385" t="s">
        <v>185</v>
      </c>
      <c r="C19" s="381">
        <v>6</v>
      </c>
      <c r="D19" s="392">
        <v>45</v>
      </c>
      <c r="E19" s="177">
        <f t="shared" si="0"/>
        <v>51</v>
      </c>
    </row>
    <row r="20" spans="1:5" ht="28.8" x14ac:dyDescent="0.3">
      <c r="A20" s="379">
        <v>4</v>
      </c>
      <c r="B20" s="385" t="s">
        <v>186</v>
      </c>
      <c r="C20" s="381">
        <v>0</v>
      </c>
      <c r="D20" s="391">
        <v>0</v>
      </c>
      <c r="E20" s="177">
        <f t="shared" si="0"/>
        <v>0</v>
      </c>
    </row>
    <row r="21" spans="1:5" ht="28.8" x14ac:dyDescent="0.3">
      <c r="A21" s="379">
        <v>5</v>
      </c>
      <c r="B21" s="385" t="s">
        <v>187</v>
      </c>
      <c r="C21" s="381">
        <v>1</v>
      </c>
      <c r="D21" s="392">
        <v>31</v>
      </c>
      <c r="E21" s="177">
        <f t="shared" si="0"/>
        <v>32</v>
      </c>
    </row>
    <row r="22" spans="1:5" x14ac:dyDescent="0.3">
      <c r="A22" s="379">
        <v>6</v>
      </c>
      <c r="B22" s="385" t="s">
        <v>188</v>
      </c>
      <c r="C22" s="393">
        <v>1</v>
      </c>
      <c r="D22" s="394"/>
      <c r="E22" s="177">
        <f t="shared" si="0"/>
        <v>1</v>
      </c>
    </row>
    <row r="23" spans="1:5" x14ac:dyDescent="0.3">
      <c r="A23" s="379">
        <v>7</v>
      </c>
      <c r="B23" s="385" t="s">
        <v>189</v>
      </c>
      <c r="C23" s="395">
        <v>39.68</v>
      </c>
      <c r="D23" s="396">
        <v>19570.54</v>
      </c>
      <c r="E23" s="396">
        <f t="shared" si="0"/>
        <v>19610.22</v>
      </c>
    </row>
    <row r="24" spans="1:5" ht="28.8" x14ac:dyDescent="0.3">
      <c r="A24" s="379">
        <v>8</v>
      </c>
      <c r="B24" s="385" t="s">
        <v>190</v>
      </c>
      <c r="C24" s="397">
        <v>13888.98</v>
      </c>
      <c r="D24" s="396">
        <v>4519674.53</v>
      </c>
      <c r="E24" s="396">
        <f t="shared" si="0"/>
        <v>4533563.5100000007</v>
      </c>
    </row>
    <row r="25" spans="1:5" x14ac:dyDescent="0.3">
      <c r="A25" s="379">
        <v>9</v>
      </c>
      <c r="B25" s="385" t="s">
        <v>191</v>
      </c>
      <c r="C25" s="393">
        <v>0</v>
      </c>
      <c r="D25" s="394"/>
      <c r="E25" s="391">
        <f t="shared" ref="E25" si="1">SUM(C25:D25)</f>
        <v>0</v>
      </c>
    </row>
    <row r="26" spans="1:5" ht="18" x14ac:dyDescent="0.35">
      <c r="A26" s="373" t="s">
        <v>160</v>
      </c>
      <c r="B26" s="373"/>
      <c r="C26" s="374"/>
    </row>
    <row r="27" spans="1:5" ht="15.6" x14ac:dyDescent="0.3">
      <c r="A27" s="375" t="s">
        <v>161</v>
      </c>
      <c r="B27" s="375"/>
      <c r="C27" s="374"/>
    </row>
    <row r="28" spans="1:5" x14ac:dyDescent="0.3">
      <c r="C28" s="376"/>
    </row>
    <row r="29" spans="1:5" x14ac:dyDescent="0.3">
      <c r="A29" s="377" t="s">
        <v>28</v>
      </c>
      <c r="B29" s="378" t="s">
        <v>162</v>
      </c>
      <c r="C29" s="376" t="s">
        <v>163</v>
      </c>
    </row>
    <row r="30" spans="1:5" x14ac:dyDescent="0.3">
      <c r="A30" s="379">
        <v>1</v>
      </c>
      <c r="B30" s="380" t="s">
        <v>164</v>
      </c>
      <c r="C30" s="381">
        <v>5</v>
      </c>
    </row>
    <row r="31" spans="1:5" x14ac:dyDescent="0.3">
      <c r="A31" s="379">
        <v>2</v>
      </c>
      <c r="B31" s="380" t="s">
        <v>165</v>
      </c>
      <c r="C31" s="381">
        <v>5</v>
      </c>
    </row>
    <row r="32" spans="1:5" x14ac:dyDescent="0.3">
      <c r="A32" s="379">
        <v>3</v>
      </c>
      <c r="B32" s="380" t="s">
        <v>166</v>
      </c>
      <c r="C32" s="381">
        <v>5</v>
      </c>
    </row>
    <row r="33" spans="1:3" x14ac:dyDescent="0.3">
      <c r="A33" s="379">
        <v>4</v>
      </c>
      <c r="B33" s="380" t="s">
        <v>167</v>
      </c>
      <c r="C33" s="381">
        <v>5</v>
      </c>
    </row>
    <row r="34" spans="1:3" x14ac:dyDescent="0.3">
      <c r="A34" s="379">
        <v>5</v>
      </c>
      <c r="B34" s="380" t="s">
        <v>168</v>
      </c>
      <c r="C34" s="381">
        <v>0</v>
      </c>
    </row>
    <row r="35" spans="1:3" x14ac:dyDescent="0.3">
      <c r="A35" s="379">
        <v>6</v>
      </c>
      <c r="B35" s="380" t="s">
        <v>169</v>
      </c>
      <c r="C35" s="381">
        <v>5</v>
      </c>
    </row>
    <row r="36" spans="1:3" ht="28.8" x14ac:dyDescent="0.3">
      <c r="A36" s="379">
        <v>7</v>
      </c>
      <c r="B36" s="380" t="s">
        <v>170</v>
      </c>
      <c r="C36" s="382">
        <v>260</v>
      </c>
    </row>
    <row r="37" spans="1:3" x14ac:dyDescent="0.3">
      <c r="A37" s="379">
        <v>8</v>
      </c>
      <c r="B37" s="380" t="s">
        <v>171</v>
      </c>
      <c r="C37" s="381">
        <v>0</v>
      </c>
    </row>
  </sheetData>
  <mergeCells count="5">
    <mergeCell ref="A4:C4"/>
    <mergeCell ref="C15:E15"/>
    <mergeCell ref="C22:D22"/>
    <mergeCell ref="C25:D25"/>
    <mergeCell ref="A14:E14"/>
  </mergeCells>
  <printOptions horizontalCentered="1"/>
  <pageMargins left="0" right="0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Produccion</vt:lpstr>
      <vt:lpstr>MIP</vt:lpstr>
      <vt:lpstr>Poscosecha</vt:lpstr>
      <vt:lpstr>Ext y Cap</vt:lpstr>
      <vt:lpstr>Mercado y Certif.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Freddy Cruz</cp:lastModifiedBy>
  <dcterms:created xsi:type="dcterms:W3CDTF">2022-11-10T15:15:27Z</dcterms:created>
  <dcterms:modified xsi:type="dcterms:W3CDTF">2022-11-10T20:32:48Z</dcterms:modified>
</cp:coreProperties>
</file>