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\Downloads\"/>
    </mc:Choice>
  </mc:AlternateContent>
  <xr:revisionPtr revIDLastSave="0" documentId="13_ncr:1_{B776CC72-39A0-402F-ACDC-978C50A44C5B}" xr6:coauthVersionLast="47" xr6:coauthVersionMax="47" xr10:uidLastSave="{00000000-0000-0000-0000-000000000000}"/>
  <bookViews>
    <workbookView xWindow="-108" yWindow="-108" windowWidth="23256" windowHeight="12456" xr2:uid="{F3F7CA4F-914B-4408-AB15-74DDC99BB780}"/>
  </bookViews>
  <sheets>
    <sheet name="PRODUCCIÓN" sheetId="2" r:id="rId1"/>
    <sheet name="MIP" sheetId="3" r:id="rId2"/>
    <sheet name="POSCOSECHA" sheetId="4" r:id="rId3"/>
    <sheet name="EXT. y CAPAC." sheetId="1" r:id="rId4"/>
    <sheet name="MERCAD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7" l="1"/>
  <c r="E38" i="7"/>
  <c r="E37" i="7"/>
  <c r="E36" i="7"/>
  <c r="E35" i="7"/>
  <c r="E34" i="7"/>
  <c r="E33" i="7"/>
  <c r="E32" i="7"/>
  <c r="E31" i="7"/>
  <c r="L68" i="4"/>
  <c r="K68" i="4"/>
  <c r="J68" i="4"/>
  <c r="I68" i="4"/>
  <c r="H68" i="4"/>
  <c r="D68" i="4"/>
  <c r="C68" i="4"/>
  <c r="E68" i="4" s="1"/>
  <c r="M67" i="4"/>
  <c r="H67" i="4"/>
  <c r="E67" i="4"/>
  <c r="M66" i="4"/>
  <c r="H66" i="4"/>
  <c r="E66" i="4"/>
  <c r="M65" i="4"/>
  <c r="H65" i="4"/>
  <c r="E65" i="4"/>
  <c r="M64" i="4"/>
  <c r="H64" i="4"/>
  <c r="E64" i="4"/>
  <c r="M63" i="4"/>
  <c r="E63" i="4"/>
  <c r="M62" i="4"/>
  <c r="E62" i="4"/>
  <c r="M61" i="4"/>
  <c r="E61" i="4"/>
  <c r="M59" i="4"/>
  <c r="E59" i="4"/>
  <c r="M58" i="4"/>
  <c r="M68" i="4" s="1"/>
  <c r="E58" i="4"/>
  <c r="H52" i="4"/>
  <c r="I19" i="4"/>
  <c r="G19" i="4"/>
  <c r="D19" i="4"/>
  <c r="L32" i="3" l="1"/>
  <c r="K32" i="3"/>
  <c r="J32" i="3"/>
  <c r="I32" i="3"/>
  <c r="E32" i="3"/>
  <c r="D32" i="3"/>
  <c r="C32" i="3"/>
  <c r="M31" i="3"/>
  <c r="G31" i="3"/>
  <c r="M30" i="3"/>
  <c r="G30" i="3"/>
  <c r="M29" i="3"/>
  <c r="G29" i="3"/>
  <c r="M28" i="3"/>
  <c r="G28" i="3"/>
  <c r="M27" i="3"/>
  <c r="G27" i="3"/>
  <c r="M26" i="3"/>
  <c r="G26" i="3"/>
  <c r="M25" i="3"/>
  <c r="G25" i="3"/>
  <c r="M24" i="3"/>
  <c r="G24" i="3"/>
  <c r="L19" i="3"/>
  <c r="K19" i="3"/>
  <c r="J19" i="3"/>
  <c r="I19" i="3"/>
  <c r="G19" i="3"/>
  <c r="F19" i="3"/>
  <c r="E19" i="3"/>
  <c r="D19" i="3"/>
  <c r="C19" i="3"/>
  <c r="M18" i="3"/>
  <c r="H18" i="3"/>
  <c r="M17" i="3"/>
  <c r="H17" i="3"/>
  <c r="M16" i="3"/>
  <c r="H16" i="3"/>
  <c r="M15" i="3"/>
  <c r="H15" i="3"/>
  <c r="M14" i="3"/>
  <c r="H14" i="3"/>
  <c r="M13" i="3"/>
  <c r="H13" i="3"/>
  <c r="M12" i="3"/>
  <c r="H12" i="3"/>
  <c r="M11" i="3"/>
  <c r="H11" i="3"/>
  <c r="M19" i="3" l="1"/>
  <c r="G32" i="3"/>
  <c r="M32" i="3"/>
  <c r="H19" i="3"/>
  <c r="I14" i="2" l="1"/>
  <c r="H14" i="2"/>
  <c r="G14" i="2"/>
  <c r="E14" i="2"/>
  <c r="D14" i="2"/>
  <c r="C14" i="2"/>
  <c r="B14" i="2"/>
  <c r="J13" i="2"/>
  <c r="F13" i="2"/>
  <c r="J12" i="2"/>
  <c r="F12" i="2"/>
  <c r="J11" i="2"/>
  <c r="F11" i="2"/>
  <c r="J10" i="2"/>
  <c r="F10" i="2"/>
  <c r="J9" i="2"/>
  <c r="F9" i="2"/>
  <c r="J8" i="2"/>
  <c r="F8" i="2"/>
  <c r="J7" i="2"/>
  <c r="F7" i="2"/>
  <c r="J6" i="2"/>
  <c r="F6" i="2"/>
  <c r="F14" i="2" s="1"/>
  <c r="K29" i="1"/>
  <c r="J29" i="1"/>
  <c r="I29" i="1"/>
  <c r="H29" i="1"/>
  <c r="G29" i="1"/>
  <c r="F29" i="1"/>
  <c r="E29" i="1"/>
  <c r="D29" i="1"/>
  <c r="C29" i="1"/>
  <c r="B29" i="1"/>
  <c r="E15" i="1"/>
  <c r="E14" i="1"/>
  <c r="E13" i="1"/>
  <c r="E12" i="1"/>
  <c r="E11" i="1"/>
  <c r="E10" i="1"/>
  <c r="E9" i="1"/>
  <c r="E8" i="1"/>
  <c r="D16" i="1"/>
  <c r="C16" i="1"/>
  <c r="B16" i="1"/>
  <c r="F16" i="1"/>
  <c r="G16" i="1"/>
  <c r="H16" i="1"/>
  <c r="I16" i="1"/>
  <c r="J16" i="1"/>
  <c r="K16" i="1"/>
  <c r="L16" i="1"/>
  <c r="M16" i="1"/>
  <c r="J14" i="2" l="1"/>
  <c r="E16" i="1"/>
</calcChain>
</file>

<file path=xl/sharedStrings.xml><?xml version="1.0" encoding="utf-8"?>
<sst xmlns="http://schemas.openxmlformats.org/spreadsheetml/2006/main" count="397" uniqueCount="193">
  <si>
    <t>REGIONALES</t>
  </si>
  <si>
    <t>CURSOS</t>
  </si>
  <si>
    <t>H</t>
  </si>
  <si>
    <t>M</t>
  </si>
  <si>
    <t>TALLERES</t>
  </si>
  <si>
    <t>CHARLAS</t>
  </si>
  <si>
    <t>CENTRAL</t>
  </si>
  <si>
    <t>NORCENTRAL</t>
  </si>
  <si>
    <t>NORDESTE</t>
  </si>
  <si>
    <t>NOROESTE</t>
  </si>
  <si>
    <t>NORTE</t>
  </si>
  <si>
    <t>SUR</t>
  </si>
  <si>
    <t>SURESTE</t>
  </si>
  <si>
    <t>SUROESTE</t>
  </si>
  <si>
    <t>TOTALES</t>
  </si>
  <si>
    <t>Hombres</t>
  </si>
  <si>
    <t>Mujeres</t>
  </si>
  <si>
    <t>Total</t>
  </si>
  <si>
    <t>Septiembre</t>
  </si>
  <si>
    <t>ACTIVIDADES</t>
  </si>
  <si>
    <t>BENEFICIARIOS/CLIENTES</t>
  </si>
  <si>
    <t>Direcciones Regionales</t>
  </si>
  <si>
    <t>Visitas a fincas</t>
  </si>
  <si>
    <t>Adiestramientos</t>
  </si>
  <si>
    <t>Demostración de Métodos</t>
  </si>
  <si>
    <t>Demostración de Resultados</t>
  </si>
  <si>
    <t>Reuniones</t>
  </si>
  <si>
    <t>Giras</t>
  </si>
  <si>
    <t>Días de Campo</t>
  </si>
  <si>
    <t>Central</t>
  </si>
  <si>
    <t>Norcentral</t>
  </si>
  <si>
    <t>Nordeste</t>
  </si>
  <si>
    <t>Noroeste</t>
  </si>
  <si>
    <t>Norte</t>
  </si>
  <si>
    <t>Sur</t>
  </si>
  <si>
    <t>Sureste</t>
  </si>
  <si>
    <t>Suroeste</t>
  </si>
  <si>
    <t>RESUMEN  DE SIEMBRAS DE PLANTAS EN FOMENTO Y RENOVACIÓN DE CAFETALES</t>
  </si>
  <si>
    <t>SEPTIEMBRE, 2022.</t>
  </si>
  <si>
    <t>BENEFICIARIOS</t>
  </si>
  <si>
    <t>PLANTAS SEMBRADAS</t>
  </si>
  <si>
    <t>TAREAS FOMENTADAS</t>
  </si>
  <si>
    <t>TAREAS RENOVADAS</t>
  </si>
  <si>
    <t xml:space="preserve"> </t>
  </si>
  <si>
    <t>RESUMEN MANEJO INTERADO DE PLAGAS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</si>
  <si>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</si>
  <si>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</si>
  <si>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</si>
  <si>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</si>
  <si>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</si>
  <si>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</si>
  <si>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</si>
  <si>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</si>
  <si>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</si>
  <si>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>DIRECCIÓN TÉCNICA</t>
  </si>
  <si>
    <t>DIVISIÓN COSECHA Y POSTCOSECHA DL CAFÉ</t>
  </si>
  <si>
    <t>INFORME MENSUAL DIVISION COSECHA Y POSTCOSECHA MES DE SEPTIEMBRE 2022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</si>
  <si>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</si>
  <si>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</si>
  <si>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</si>
  <si>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</si>
  <si>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 xml:space="preserve">CENTRAL </t>
  </si>
  <si>
    <t xml:space="preserve">         BENEFICIARIOS CON LA ADQUISICIÓN Y REPARACIÓN DE MÁQUINARIAS Y ESTRUCTURAS UTILIZADAS EN PROCESOS POSTCOSECHA DE CAFÉ </t>
  </si>
  <si>
    <t>DIRECCIÓN REGIONAL</t>
  </si>
  <si>
    <t>NOMBRE</t>
  </si>
  <si>
    <t>CEDULA</t>
  </si>
  <si>
    <t>DIRECCION</t>
  </si>
  <si>
    <t>MAQUINARIAS/ESTRUCTURAS</t>
  </si>
  <si>
    <t>CANT.</t>
  </si>
  <si>
    <t>NUEVA</t>
  </si>
  <si>
    <t xml:space="preserve">    REPARACIÓN</t>
  </si>
  <si>
    <t>Abel Nuñez</t>
  </si>
  <si>
    <t>Rincón Llano, Juncalito, Jánico.</t>
  </si>
  <si>
    <t>UCBE-1500</t>
  </si>
  <si>
    <t>X</t>
  </si>
  <si>
    <t>Apolinar Hilario</t>
  </si>
  <si>
    <t xml:space="preserve">Juncalito, Jánico, Santiago. </t>
  </si>
  <si>
    <t>Túnel Tipo Invernadero</t>
  </si>
  <si>
    <t>x</t>
  </si>
  <si>
    <t>Melvin Tejada</t>
  </si>
  <si>
    <t>Despulp.  # 6</t>
  </si>
  <si>
    <t>Pedro Castillo</t>
  </si>
  <si>
    <t>Los Montones, La Sierra.</t>
  </si>
  <si>
    <t>Eduardo Castillo</t>
  </si>
  <si>
    <t>Jumunuco, Jarabacoa</t>
  </si>
  <si>
    <t>Juan Liriano</t>
  </si>
  <si>
    <t>La Lomita, Santiago Rodriguez</t>
  </si>
  <si>
    <t>Milkin E. Florian Florian</t>
  </si>
  <si>
    <t>022-0008420-6</t>
  </si>
  <si>
    <t xml:space="preserve"> Majagual, Gran Plena, Barahona.</t>
  </si>
  <si>
    <t>Despulp.  # 4</t>
  </si>
  <si>
    <t xml:space="preserve"> Miguel Herasme Novas</t>
  </si>
  <si>
    <t>022-0008487-5</t>
  </si>
  <si>
    <t xml:space="preserve"> Marcelino Florian</t>
  </si>
  <si>
    <t>022-0008397-6</t>
  </si>
  <si>
    <t xml:space="preserve"> Juliana Peña</t>
  </si>
  <si>
    <t>022-0008485-9</t>
  </si>
  <si>
    <t xml:space="preserve"> Manolo Feliz</t>
  </si>
  <si>
    <t>022-0008375-2</t>
  </si>
  <si>
    <t xml:space="preserve"> Enerio Vargas Florian</t>
  </si>
  <si>
    <t>022-0021662-6</t>
  </si>
  <si>
    <t xml:space="preserve"> Antonio Gonzalez</t>
  </si>
  <si>
    <t>022-0021332-6</t>
  </si>
  <si>
    <t xml:space="preserve"> Isidro Medina</t>
  </si>
  <si>
    <t>022-0008492-5</t>
  </si>
  <si>
    <t>Nilda Medina</t>
  </si>
  <si>
    <t>108-0001979-5</t>
  </si>
  <si>
    <t>Serafin Florian</t>
  </si>
  <si>
    <t>013-0008994-1</t>
  </si>
  <si>
    <t>Martire Vicente</t>
  </si>
  <si>
    <t>022-0009111-0</t>
  </si>
  <si>
    <t>Paulino Reyes</t>
  </si>
  <si>
    <t>022--0012426-7</t>
  </si>
  <si>
    <t>Domingo Suero</t>
  </si>
  <si>
    <t>017-0004515-4</t>
  </si>
  <si>
    <t>Sonador,  Peralta, Azua.</t>
  </si>
  <si>
    <t>Edison Delgado</t>
  </si>
  <si>
    <t>017-0004382-9</t>
  </si>
  <si>
    <t>Rafael Romero</t>
  </si>
  <si>
    <t>012-0023495-1</t>
  </si>
  <si>
    <t>Ricardo Romero Enc.</t>
  </si>
  <si>
    <t>012-0023499-3</t>
  </si>
  <si>
    <t>Augusto Ramirez</t>
  </si>
  <si>
    <t>017-0010435-7</t>
  </si>
  <si>
    <t xml:space="preserve"> Manaclar, Peralta, Azua.</t>
  </si>
  <si>
    <t>Sant Veloz</t>
  </si>
  <si>
    <t>017-0008846-9</t>
  </si>
  <si>
    <t xml:space="preserve"> Las Lomas, Peralta, San Juan.</t>
  </si>
  <si>
    <t>Eudi Antonio Brito</t>
  </si>
  <si>
    <t>106-0000878-2</t>
  </si>
  <si>
    <t>Despulp.  # 2</t>
  </si>
  <si>
    <t>Fernando Pereyra</t>
  </si>
  <si>
    <t>106-0001447-5</t>
  </si>
  <si>
    <t>Migel A, Bertre</t>
  </si>
  <si>
    <t>106-0001646-2</t>
  </si>
  <si>
    <t xml:space="preserve"> Majagual, Peralta, San Juan.</t>
  </si>
  <si>
    <t>Jose Del Carmen Diaz</t>
  </si>
  <si>
    <t>106-0001860-9</t>
  </si>
  <si>
    <t>PRONÓSTICO Y REPORTE DE COSECHA 2022-2023</t>
  </si>
  <si>
    <t>DIRECCIONES REGIONALES</t>
  </si>
  <si>
    <t>TOTAL AREA EN PRODUCCIÓN (TAS.)</t>
  </si>
  <si>
    <t>PRODUCCIÓN ESPERADA EN QQS. ORO (PRONÓSTICO)</t>
  </si>
  <si>
    <t>CAFÉ COSECHADO  (QQs.)</t>
  </si>
  <si>
    <t>AGOST.</t>
  </si>
  <si>
    <t>SEPT.</t>
  </si>
  <si>
    <t>PLANT. VIEJA</t>
  </si>
  <si>
    <t>PLANT. NUEVA</t>
  </si>
  <si>
    <t>TOTAL</t>
  </si>
  <si>
    <r>
      <t xml:space="preserve">NORDESTE </t>
    </r>
    <r>
      <rPr>
        <b/>
        <sz val="11"/>
        <color theme="5" tint="-0.249977111117893"/>
        <rFont val="Calibri"/>
        <family val="2"/>
        <scheme val="minor"/>
      </rPr>
      <t>(ROBUSTA)</t>
    </r>
  </si>
  <si>
    <t xml:space="preserve">SURESTE            </t>
  </si>
  <si>
    <r>
      <t>SURESTE</t>
    </r>
    <r>
      <rPr>
        <b/>
        <sz val="11"/>
        <color theme="5" tint="-0.249977111117893"/>
        <rFont val="Calibri"/>
        <family val="2"/>
        <scheme val="minor"/>
      </rPr>
      <t xml:space="preserve"> (ROBUSTA)</t>
    </r>
  </si>
  <si>
    <t>LABORATORIO RAÚL H. MELO</t>
  </si>
  <si>
    <t>No.</t>
  </si>
  <si>
    <t>DETALLE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</si>
  <si>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</si>
  <si>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</si>
  <si>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</si>
  <si>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</si>
  <si>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</si>
  <si>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</si>
  <si>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</si>
  <si>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</si>
  <si>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VERIFICACION</t>
  </si>
  <si>
    <t>ABR</t>
  </si>
  <si>
    <t>MAY</t>
  </si>
  <si>
    <t>JUN</t>
  </si>
  <si>
    <t>JUL</t>
  </si>
  <si>
    <t>AGO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</si>
  <si>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</si>
  <si>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</si>
  <si>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</si>
  <si>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</si>
  <si>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</si>
  <si>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</si>
  <si>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</si>
  <si>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</si>
  <si>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</si>
  <si>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</si>
  <si>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</si>
  <si>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</si>
  <si>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</si>
  <si>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</si>
  <si>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</si>
  <si>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</si>
  <si>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</si>
  <si>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INFORME MENSUAL DE LAS ACTIVIDADES DE EXTENSIÓN Y CAPACITACIÓN</t>
  </si>
  <si>
    <t>Mes de Septiembre</t>
  </si>
  <si>
    <t>Capacitación</t>
  </si>
  <si>
    <t>Extensión</t>
  </si>
  <si>
    <t>INFORME MENSUAL DE LAS ACTIVIDADES REALIZADAS POR EL DEPTO. DE MERCADOS Y CERTIFICACIÓN</t>
  </si>
  <si>
    <t>Mes</t>
  </si>
  <si>
    <t>DIVISION DE COMERCIAL Y CERTIFICACIÓN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</si>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</sst>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1"/>
      <color rgb="FF000000"/>
      <name val="Calibri"/>
      <family val="2"/>
      <scheme val="minor"/>
    </font>
    <font>
      <sz val="14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B23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165" fontId="4" fillId="5" borderId="1" xfId="1" applyNumberFormat="1" applyFont="1" applyFill="1" applyBorder="1" applyAlignment="1">
      <alignment wrapText="1"/>
    </xf>
    <xf numFmtId="0" fontId="4" fillId="5" borderId="1" xfId="1" applyNumberFormat="1" applyFont="1" applyFill="1" applyBorder="1" applyAlignment="1">
      <alignment wrapText="1"/>
    </xf>
    <xf numFmtId="1" fontId="6" fillId="4" borderId="1" xfId="1" applyNumberFormat="1" applyFont="1" applyFill="1" applyBorder="1" applyAlignment="1">
      <alignment wrapText="1"/>
    </xf>
    <xf numFmtId="165" fontId="6" fillId="0" borderId="1" xfId="1" applyNumberFormat="1" applyFont="1" applyBorder="1" applyAlignment="1">
      <alignment wrapText="1"/>
    </xf>
    <xf numFmtId="0" fontId="8" fillId="0" borderId="1" xfId="2" applyFont="1" applyBorder="1" applyAlignment="1">
      <alignment wrapText="1"/>
    </xf>
    <xf numFmtId="0" fontId="4" fillId="6" borderId="1" xfId="1" applyNumberFormat="1" applyFont="1" applyFill="1" applyBorder="1" applyAlignment="1">
      <alignment wrapText="1"/>
    </xf>
    <xf numFmtId="165" fontId="5" fillId="4" borderId="0" xfId="1" applyNumberFormat="1" applyFont="1" applyFill="1" applyBorder="1" applyAlignment="1">
      <alignment wrapText="1"/>
    </xf>
    <xf numFmtId="165" fontId="6" fillId="4" borderId="1" xfId="1" applyNumberFormat="1" applyFont="1" applyFill="1" applyBorder="1" applyAlignment="1">
      <alignment wrapText="1"/>
    </xf>
    <xf numFmtId="165" fontId="6" fillId="5" borderId="1" xfId="1" applyNumberFormat="1" applyFont="1" applyFill="1" applyBorder="1" applyAlignment="1">
      <alignment wrapText="1"/>
    </xf>
    <xf numFmtId="166" fontId="5" fillId="0" borderId="5" xfId="0" applyNumberFormat="1" applyFont="1" applyBorder="1" applyAlignment="1">
      <alignment wrapText="1"/>
    </xf>
    <xf numFmtId="165" fontId="4" fillId="4" borderId="3" xfId="1" applyNumberFormat="1" applyFont="1" applyFill="1" applyBorder="1" applyAlignment="1">
      <alignment horizontal="right" wrapText="1"/>
    </xf>
    <xf numFmtId="165" fontId="4" fillId="4" borderId="1" xfId="1" applyNumberFormat="1" applyFont="1" applyFill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0" fontId="4" fillId="4" borderId="3" xfId="1" applyNumberFormat="1" applyFont="1" applyFill="1" applyBorder="1" applyAlignment="1">
      <alignment horizontal="right" wrapText="1"/>
    </xf>
    <xf numFmtId="0" fontId="4" fillId="4" borderId="1" xfId="1" applyNumberFormat="1" applyFont="1" applyFill="1" applyBorder="1" applyAlignment="1">
      <alignment horizontal="right"/>
    </xf>
    <xf numFmtId="0" fontId="4" fillId="0" borderId="1" xfId="1" applyNumberFormat="1" applyFont="1" applyBorder="1" applyAlignment="1">
      <alignment horizontal="right"/>
    </xf>
    <xf numFmtId="1" fontId="4" fillId="4" borderId="3" xfId="1" applyNumberFormat="1" applyFont="1" applyFill="1" applyBorder="1" applyAlignment="1">
      <alignment horizontal="right" wrapText="1"/>
    </xf>
    <xf numFmtId="1" fontId="4" fillId="4" borderId="1" xfId="1" applyNumberFormat="1" applyFont="1" applyFill="1" applyBorder="1" applyAlignment="1">
      <alignment horizontal="right"/>
    </xf>
    <xf numFmtId="1" fontId="4" fillId="0" borderId="1" xfId="1" applyNumberFormat="1" applyFont="1" applyBorder="1" applyAlignment="1">
      <alignment horizontal="right"/>
    </xf>
    <xf numFmtId="165" fontId="5" fillId="5" borderId="4" xfId="1" applyNumberFormat="1" applyFont="1" applyFill="1" applyBorder="1" applyAlignment="1">
      <alignment horizontal="right"/>
    </xf>
    <xf numFmtId="165" fontId="5" fillId="5" borderId="2" xfId="1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8" fillId="0" borderId="1" xfId="3" applyNumberFormat="1" applyFont="1" applyFill="1" applyBorder="1" applyAlignment="1">
      <alignment horizontal="right"/>
    </xf>
    <xf numFmtId="165" fontId="6" fillId="0" borderId="1" xfId="0" applyNumberFormat="1" applyFont="1" applyBorder="1"/>
    <xf numFmtId="165" fontId="11" fillId="0" borderId="1" xfId="3" applyNumberFormat="1" applyFont="1" applyFill="1" applyBorder="1"/>
    <xf numFmtId="165" fontId="10" fillId="0" borderId="1" xfId="0" applyNumberFormat="1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2" fillId="12" borderId="14" xfId="0" applyFont="1" applyFill="1" applyBorder="1" applyAlignment="1">
      <alignment horizontal="center" vertical="center"/>
    </xf>
    <xf numFmtId="0" fontId="12" fillId="12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4" fillId="12" borderId="1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12" fillId="11" borderId="7" xfId="0" applyFont="1" applyFill="1" applyBorder="1" applyAlignment="1">
      <alignment horizontal="left"/>
    </xf>
    <xf numFmtId="0" fontId="13" fillId="11" borderId="1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165" fontId="4" fillId="0" borderId="0" xfId="3" applyNumberFormat="1" applyFont="1" applyBorder="1" applyAlignment="1">
      <alignment horizontal="center"/>
    </xf>
    <xf numFmtId="0" fontId="13" fillId="11" borderId="7" xfId="0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5" fillId="8" borderId="19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/>
    </xf>
    <xf numFmtId="0" fontId="12" fillId="10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5" fillId="13" borderId="21" xfId="0" applyFont="1" applyFill="1" applyBorder="1" applyAlignment="1">
      <alignment horizontal="center"/>
    </xf>
    <xf numFmtId="0" fontId="12" fillId="0" borderId="2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13" borderId="23" xfId="0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5" fillId="13" borderId="23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2" fillId="0" borderId="22" xfId="0" applyFont="1" applyBorder="1" applyAlignment="1">
      <alignment horizontal="left"/>
    </xf>
    <xf numFmtId="0" fontId="15" fillId="13" borderId="25" xfId="0" applyFont="1" applyFill="1" applyBorder="1" applyAlignment="1">
      <alignment horizontal="center"/>
    </xf>
    <xf numFmtId="0" fontId="12" fillId="0" borderId="26" xfId="0" applyFont="1" applyBorder="1" applyAlignment="1">
      <alignment horizontal="left"/>
    </xf>
    <xf numFmtId="165" fontId="16" fillId="0" borderId="0" xfId="3" applyNumberFormat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165" fontId="16" fillId="0" borderId="0" xfId="3" applyNumberFormat="1" applyFont="1" applyFill="1" applyBorder="1" applyAlignment="1">
      <alignment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0" fillId="0" borderId="23" xfId="0" applyBorder="1"/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/>
    <xf numFmtId="0" fontId="2" fillId="0" borderId="37" xfId="0" applyFont="1" applyBorder="1" applyAlignment="1">
      <alignment horizontal="center"/>
    </xf>
    <xf numFmtId="0" fontId="3" fillId="0" borderId="38" xfId="0" applyFont="1" applyBorder="1" applyAlignment="1">
      <alignment vertical="center"/>
    </xf>
    <xf numFmtId="0" fontId="0" fillId="0" borderId="25" xfId="0" applyBorder="1"/>
    <xf numFmtId="0" fontId="2" fillId="0" borderId="4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19" xfId="0" applyBorder="1"/>
    <xf numFmtId="0" fontId="0" fillId="0" borderId="17" xfId="0" applyBorder="1"/>
    <xf numFmtId="0" fontId="2" fillId="0" borderId="43" xfId="0" applyFont="1" applyBorder="1" applyAlignment="1">
      <alignment horizontal="center" vertical="center"/>
    </xf>
    <xf numFmtId="0" fontId="2" fillId="0" borderId="43" xfId="0" applyFont="1" applyBorder="1"/>
    <xf numFmtId="0" fontId="2" fillId="0" borderId="18" xfId="0" applyFont="1" applyBorder="1" applyAlignment="1">
      <alignment horizontal="center"/>
    </xf>
    <xf numFmtId="0" fontId="3" fillId="0" borderId="35" xfId="0" applyFont="1" applyBorder="1" applyAlignment="1">
      <alignment vertical="center"/>
    </xf>
    <xf numFmtId="0" fontId="0" fillId="0" borderId="27" xfId="0" applyBorder="1"/>
    <xf numFmtId="0" fontId="2" fillId="0" borderId="44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/>
    <xf numFmtId="0" fontId="2" fillId="0" borderId="44" xfId="0" applyFont="1" applyBorder="1" applyAlignment="1">
      <alignment horizontal="center"/>
    </xf>
    <xf numFmtId="0" fontId="0" fillId="0" borderId="32" xfId="0" applyBorder="1" applyAlignment="1">
      <alignment vertical="top"/>
    </xf>
    <xf numFmtId="0" fontId="0" fillId="0" borderId="21" xfId="0" applyBorder="1" applyAlignment="1">
      <alignment horizontal="left" vertical="top"/>
    </xf>
    <xf numFmtId="0" fontId="0" fillId="0" borderId="45" xfId="0" applyBorder="1" applyAlignment="1">
      <alignment vertical="top"/>
    </xf>
    <xf numFmtId="0" fontId="0" fillId="0" borderId="46" xfId="0" applyBorder="1" applyAlignment="1">
      <alignment vertical="top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0" fillId="0" borderId="36" xfId="0" applyBorder="1" applyAlignment="1">
      <alignment vertical="top"/>
    </xf>
    <xf numFmtId="0" fontId="0" fillId="0" borderId="23" xfId="0" applyBorder="1" applyAlignment="1">
      <alignment horizontal="left" vertical="top"/>
    </xf>
    <xf numFmtId="0" fontId="2" fillId="0" borderId="23" xfId="0" applyFont="1" applyBorder="1" applyAlignment="1">
      <alignment horizontal="center"/>
    </xf>
    <xf numFmtId="0" fontId="0" fillId="0" borderId="23" xfId="0" applyBorder="1" applyAlignment="1">
      <alignment vertical="top"/>
    </xf>
    <xf numFmtId="0" fontId="17" fillId="0" borderId="23" xfId="0" applyFont="1" applyBorder="1" applyAlignment="1">
      <alignment horizontal="left" vertical="top"/>
    </xf>
    <xf numFmtId="0" fontId="0" fillId="0" borderId="23" xfId="0" applyBorder="1" applyAlignment="1">
      <alignment horizontal="left"/>
    </xf>
    <xf numFmtId="0" fontId="0" fillId="0" borderId="47" xfId="0" applyBorder="1" applyAlignment="1">
      <alignment vertical="top"/>
    </xf>
    <xf numFmtId="0" fontId="0" fillId="0" borderId="25" xfId="0" applyBorder="1" applyAlignment="1">
      <alignment horizontal="left"/>
    </xf>
    <xf numFmtId="0" fontId="0" fillId="0" borderId="48" xfId="0" applyBorder="1" applyAlignment="1">
      <alignment vertical="top"/>
    </xf>
    <xf numFmtId="0" fontId="0" fillId="0" borderId="49" xfId="0" applyBorder="1" applyAlignment="1">
      <alignment vertical="top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10" xfId="0" applyBorder="1" applyAlignment="1">
      <alignment vertical="top"/>
    </xf>
    <xf numFmtId="0" fontId="5" fillId="0" borderId="46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vertical="top"/>
    </xf>
    <xf numFmtId="0" fontId="5" fillId="0" borderId="7" xfId="0" applyFont="1" applyBorder="1" applyAlignment="1">
      <alignment horizontal="center" vertical="center"/>
    </xf>
    <xf numFmtId="0" fontId="0" fillId="0" borderId="36" xfId="0" applyBorder="1" applyAlignment="1">
      <alignment horizontal="left" vertical="top"/>
    </xf>
    <xf numFmtId="0" fontId="0" fillId="0" borderId="36" xfId="0" applyBorder="1" applyAlignment="1">
      <alignment horizontal="left" vertical="center"/>
    </xf>
    <xf numFmtId="0" fontId="0" fillId="0" borderId="36" xfId="0" applyBorder="1" applyAlignment="1">
      <alignment vertical="top" wrapText="1"/>
    </xf>
    <xf numFmtId="0" fontId="0" fillId="0" borderId="0" xfId="0" applyAlignment="1">
      <alignment horizontal="left"/>
    </xf>
    <xf numFmtId="0" fontId="18" fillId="0" borderId="0" xfId="0" applyFont="1"/>
    <xf numFmtId="0" fontId="12" fillId="0" borderId="0" xfId="0" applyFont="1" applyAlignment="1">
      <alignment horizontal="left"/>
    </xf>
    <xf numFmtId="0" fontId="21" fillId="12" borderId="43" xfId="0" applyFont="1" applyFill="1" applyBorder="1" applyAlignment="1">
      <alignment horizontal="center" vertical="center" wrapText="1"/>
    </xf>
    <xf numFmtId="0" fontId="21" fillId="12" borderId="24" xfId="0" applyFont="1" applyFill="1" applyBorder="1" applyAlignment="1">
      <alignment horizontal="center" vertical="center" wrapText="1"/>
    </xf>
    <xf numFmtId="0" fontId="5" fillId="0" borderId="28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23" fillId="0" borderId="0" xfId="0" applyFont="1"/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5" fillId="0" borderId="0" xfId="0" applyFont="1"/>
    <xf numFmtId="14" fontId="5" fillId="0" borderId="0" xfId="0" applyNumberFormat="1" applyFont="1"/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4" fontId="0" fillId="0" borderId="14" xfId="0" applyNumberFormat="1" applyBorder="1" applyAlignment="1">
      <alignment horizontal="center" vertical="center"/>
    </xf>
    <xf numFmtId="43" fontId="0" fillId="0" borderId="1" xfId="3" applyFont="1" applyBorder="1" applyAlignment="1">
      <alignment vertical="center"/>
    </xf>
    <xf numFmtId="164" fontId="0" fillId="0" borderId="1" xfId="4" applyFont="1" applyBorder="1" applyAlignment="1">
      <alignment vertical="center"/>
    </xf>
    <xf numFmtId="4" fontId="7" fillId="0" borderId="1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0" fillId="0" borderId="33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41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0" fillId="0" borderId="47" xfId="0" applyBorder="1" applyAlignment="1">
      <alignment vertical="top" wrapText="1"/>
    </xf>
    <xf numFmtId="0" fontId="0" fillId="0" borderId="44" xfId="0" applyBorder="1" applyAlignment="1">
      <alignment vertical="top"/>
    </xf>
    <xf numFmtId="0" fontId="5" fillId="0" borderId="15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65" fontId="16" fillId="12" borderId="19" xfId="3" applyNumberFormat="1" applyFont="1" applyFill="1" applyBorder="1" applyAlignment="1">
      <alignment horizontal="right" vertical="center"/>
    </xf>
    <xf numFmtId="165" fontId="16" fillId="12" borderId="9" xfId="3" applyNumberFormat="1" applyFont="1" applyFill="1" applyBorder="1" applyAlignment="1">
      <alignment horizontal="right"/>
    </xf>
    <xf numFmtId="165" fontId="16" fillId="12" borderId="19" xfId="3" applyNumberFormat="1" applyFont="1" applyFill="1" applyBorder="1" applyAlignment="1">
      <alignment horizontal="right"/>
    </xf>
    <xf numFmtId="165" fontId="16" fillId="12" borderId="9" xfId="3" applyNumberFormat="1" applyFont="1" applyFill="1" applyBorder="1" applyAlignment="1">
      <alignment horizontal="right" vertical="center"/>
    </xf>
    <xf numFmtId="165" fontId="16" fillId="12" borderId="10" xfId="3" applyNumberFormat="1" applyFont="1" applyFill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6" fillId="0" borderId="21" xfId="0" applyFont="1" applyBorder="1" applyAlignment="1">
      <alignment horizontal="right" vertical="center"/>
    </xf>
    <xf numFmtId="0" fontId="6" fillId="0" borderId="23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23" xfId="0" applyFont="1" applyBorder="1" applyAlignment="1">
      <alignment horizontal="right" wrapText="1"/>
    </xf>
    <xf numFmtId="0" fontId="6" fillId="0" borderId="22" xfId="0" applyFont="1" applyBorder="1" applyAlignment="1">
      <alignment horizontal="right" vertical="center"/>
    </xf>
    <xf numFmtId="0" fontId="6" fillId="0" borderId="25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25" xfId="0" applyFont="1" applyBorder="1" applyAlignment="1">
      <alignment horizontal="right" vertical="center"/>
    </xf>
    <xf numFmtId="166" fontId="10" fillId="0" borderId="19" xfId="1" applyNumberFormat="1" applyFont="1" applyBorder="1"/>
    <xf numFmtId="166" fontId="9" fillId="0" borderId="19" xfId="1" applyNumberFormat="1" applyFont="1" applyBorder="1"/>
    <xf numFmtId="166" fontId="6" fillId="0" borderId="8" xfId="1" applyNumberFormat="1" applyFont="1" applyBorder="1" applyAlignment="1">
      <alignment horizontal="right"/>
    </xf>
    <xf numFmtId="166" fontId="6" fillId="0" borderId="19" xfId="1" applyNumberFormat="1" applyFont="1" applyBorder="1" applyAlignment="1">
      <alignment horizontal="right"/>
    </xf>
    <xf numFmtId="166" fontId="6" fillId="0" borderId="9" xfId="1" applyNumberFormat="1" applyFont="1" applyBorder="1" applyAlignment="1">
      <alignment horizontal="right"/>
    </xf>
    <xf numFmtId="166" fontId="6" fillId="0" borderId="53" xfId="1" applyNumberFormat="1" applyFont="1" applyBorder="1" applyAlignment="1">
      <alignment horizontal="right"/>
    </xf>
    <xf numFmtId="166" fontId="9" fillId="0" borderId="16" xfId="1" applyNumberFormat="1" applyFont="1" applyBorder="1"/>
    <xf numFmtId="166" fontId="10" fillId="0" borderId="43" xfId="1" applyNumberFormat="1" applyFont="1" applyBorder="1"/>
    <xf numFmtId="166" fontId="9" fillId="0" borderId="17" xfId="1" applyNumberFormat="1" applyFont="1" applyBorder="1"/>
    <xf numFmtId="166" fontId="9" fillId="0" borderId="43" xfId="1" applyNumberFormat="1" applyFont="1" applyBorder="1"/>
    <xf numFmtId="166" fontId="6" fillId="0" borderId="24" xfId="1" applyNumberFormat="1" applyFont="1" applyBorder="1" applyAlignment="1">
      <alignment horizontal="right"/>
    </xf>
    <xf numFmtId="166" fontId="10" fillId="0" borderId="27" xfId="1" applyNumberFormat="1" applyFont="1" applyBorder="1"/>
    <xf numFmtId="166" fontId="10" fillId="0" borderId="13" xfId="1" applyNumberFormat="1" applyFont="1" applyBorder="1"/>
    <xf numFmtId="0" fontId="9" fillId="0" borderId="35" xfId="0" applyFont="1" applyBorder="1"/>
    <xf numFmtId="166" fontId="6" fillId="0" borderId="8" xfId="1" applyNumberFormat="1" applyFont="1" applyBorder="1" applyAlignment="1">
      <alignment horizontal="right" vertical="center"/>
    </xf>
    <xf numFmtId="166" fontId="6" fillId="0" borderId="19" xfId="1" applyNumberFormat="1" applyFont="1" applyBorder="1" applyAlignment="1">
      <alignment horizontal="right" vertical="center"/>
    </xf>
    <xf numFmtId="166" fontId="6" fillId="0" borderId="8" xfId="1" applyNumberFormat="1" applyFont="1" applyBorder="1"/>
    <xf numFmtId="166" fontId="6" fillId="0" borderId="19" xfId="1" applyNumberFormat="1" applyFont="1" applyBorder="1"/>
    <xf numFmtId="166" fontId="6" fillId="0" borderId="9" xfId="1" applyNumberFormat="1" applyFont="1" applyBorder="1"/>
    <xf numFmtId="166" fontId="6" fillId="0" borderId="28" xfId="1" applyNumberFormat="1" applyFont="1" applyBorder="1" applyAlignment="1">
      <alignment horizontal="right" vertical="center"/>
    </xf>
    <xf numFmtId="166" fontId="6" fillId="0" borderId="27" xfId="1" applyNumberFormat="1" applyFont="1" applyBorder="1" applyAlignment="1">
      <alignment horizontal="right" vertical="center"/>
    </xf>
    <xf numFmtId="166" fontId="6" fillId="0" borderId="28" xfId="1" applyNumberFormat="1" applyFont="1" applyBorder="1" applyAlignment="1">
      <alignment vertical="center"/>
    </xf>
    <xf numFmtId="166" fontId="6" fillId="0" borderId="28" xfId="1" applyNumberFormat="1" applyFont="1" applyBorder="1" applyAlignment="1">
      <alignment horizontal="right" vertical="center" wrapText="1"/>
    </xf>
    <xf numFmtId="166" fontId="6" fillId="0" borderId="27" xfId="1" applyNumberFormat="1" applyFont="1" applyBorder="1" applyAlignment="1">
      <alignment vertical="center"/>
    </xf>
    <xf numFmtId="166" fontId="6" fillId="0" borderId="51" xfId="1" applyNumberFormat="1" applyFont="1" applyBorder="1" applyAlignment="1">
      <alignment vertical="center"/>
    </xf>
    <xf numFmtId="166" fontId="6" fillId="0" borderId="51" xfId="1" applyNumberFormat="1" applyFont="1" applyBorder="1"/>
    <xf numFmtId="166" fontId="6" fillId="0" borderId="27" xfId="1" applyNumberFormat="1" applyFont="1" applyBorder="1"/>
    <xf numFmtId="166" fontId="6" fillId="0" borderId="11" xfId="1" applyNumberFormat="1" applyFont="1" applyBorder="1" applyAlignment="1">
      <alignment horizontal="right"/>
    </xf>
    <xf numFmtId="166" fontId="6" fillId="0" borderId="12" xfId="1" applyNumberFormat="1" applyFont="1" applyBorder="1" applyAlignment="1">
      <alignment horizontal="right"/>
    </xf>
    <xf numFmtId="166" fontId="6" fillId="0" borderId="52" xfId="1" applyNumberFormat="1" applyFont="1" applyBorder="1" applyAlignment="1">
      <alignment horizontal="right" vertical="center"/>
    </xf>
    <xf numFmtId="166" fontId="6" fillId="0" borderId="16" xfId="1" applyNumberFormat="1" applyFont="1" applyFill="1" applyBorder="1"/>
    <xf numFmtId="166" fontId="6" fillId="0" borderId="43" xfId="1" applyNumberFormat="1" applyFont="1" applyBorder="1" applyAlignment="1">
      <alignment horizontal="right"/>
    </xf>
    <xf numFmtId="166" fontId="6" fillId="0" borderId="16" xfId="1" applyNumberFormat="1" applyFont="1" applyBorder="1"/>
    <xf numFmtId="166" fontId="6" fillId="0" borderId="16" xfId="1" applyNumberFormat="1" applyFont="1" applyBorder="1" applyAlignment="1">
      <alignment horizontal="right" vertical="center"/>
    </xf>
    <xf numFmtId="166" fontId="6" fillId="0" borderId="43" xfId="1" applyNumberFormat="1" applyFont="1" applyBorder="1"/>
    <xf numFmtId="166" fontId="6" fillId="0" borderId="17" xfId="1" applyNumberFormat="1" applyFont="1" applyBorder="1"/>
    <xf numFmtId="166" fontId="15" fillId="0" borderId="8" xfId="1" applyNumberFormat="1" applyFont="1" applyBorder="1" applyAlignment="1">
      <alignment horizontal="right" vertical="center"/>
    </xf>
    <xf numFmtId="166" fontId="15" fillId="0" borderId="19" xfId="1" applyNumberFormat="1" applyFont="1" applyBorder="1" applyAlignment="1">
      <alignment horizontal="right" vertical="center"/>
    </xf>
    <xf numFmtId="166" fontId="6" fillId="0" borderId="8" xfId="1" applyNumberFormat="1" applyFont="1" applyBorder="1" applyAlignment="1">
      <alignment vertical="center"/>
    </xf>
    <xf numFmtId="166" fontId="6" fillId="0" borderId="8" xfId="1" applyNumberFormat="1" applyFont="1" applyBorder="1" applyAlignment="1">
      <alignment vertical="center" wrapText="1"/>
    </xf>
    <xf numFmtId="166" fontId="6" fillId="0" borderId="9" xfId="1" applyNumberFormat="1" applyFont="1" applyBorder="1" applyAlignment="1">
      <alignment vertical="center"/>
    </xf>
    <xf numFmtId="166" fontId="6" fillId="0" borderId="19" xfId="1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7" fontId="12" fillId="0" borderId="0" xfId="0" applyNumberFormat="1" applyFont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/>
    </xf>
    <xf numFmtId="0" fontId="3" fillId="14" borderId="9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19" fillId="15" borderId="27" xfId="0" applyFont="1" applyFill="1" applyBorder="1" applyAlignment="1">
      <alignment horizontal="center" vertical="center" wrapText="1"/>
    </xf>
    <xf numFmtId="0" fontId="19" fillId="15" borderId="24" xfId="0" applyFont="1" applyFill="1" applyBorder="1" applyAlignment="1">
      <alignment horizontal="center" vertical="center" wrapText="1"/>
    </xf>
    <xf numFmtId="0" fontId="19" fillId="15" borderId="43" xfId="0" applyFont="1" applyFill="1" applyBorder="1" applyAlignment="1">
      <alignment horizontal="center" vertical="center" wrapText="1"/>
    </xf>
    <xf numFmtId="0" fontId="3" fillId="16" borderId="28" xfId="0" applyFont="1" applyFill="1" applyBorder="1" applyAlignment="1">
      <alignment horizontal="center" vertical="center" wrapText="1"/>
    </xf>
    <xf numFmtId="0" fontId="3" fillId="16" borderId="51" xfId="0" applyFont="1" applyFill="1" applyBorder="1" applyAlignment="1">
      <alignment horizontal="center" vertical="center" wrapText="1"/>
    </xf>
    <xf numFmtId="0" fontId="3" fillId="16" borderId="29" xfId="0" applyFont="1" applyFill="1" applyBorder="1" applyAlignment="1">
      <alignment horizontal="center" vertical="center" wrapText="1"/>
    </xf>
    <xf numFmtId="0" fontId="3" fillId="16" borderId="16" xfId="0" applyFont="1" applyFill="1" applyBorder="1" applyAlignment="1">
      <alignment horizontal="center" vertical="center" wrapText="1"/>
    </xf>
    <xf numFmtId="0" fontId="3" fillId="16" borderId="17" xfId="0" applyFont="1" applyFill="1" applyBorder="1" applyAlignment="1">
      <alignment horizontal="center" vertical="center" wrapText="1"/>
    </xf>
    <xf numFmtId="0" fontId="3" fillId="16" borderId="18" xfId="0" applyFont="1" applyFill="1" applyBorder="1" applyAlignment="1">
      <alignment horizontal="center" vertical="center" wrapText="1"/>
    </xf>
    <xf numFmtId="0" fontId="3" fillId="16" borderId="8" xfId="0" applyFont="1" applyFill="1" applyBorder="1" applyAlignment="1">
      <alignment horizontal="center" vertical="center"/>
    </xf>
    <xf numFmtId="0" fontId="3" fillId="16" borderId="9" xfId="0" applyFont="1" applyFill="1" applyBorder="1" applyAlignment="1">
      <alignment horizontal="center" vertical="center"/>
    </xf>
    <xf numFmtId="0" fontId="3" fillId="16" borderId="10" xfId="0" applyFont="1" applyFill="1" applyBorder="1" applyAlignment="1">
      <alignment horizontal="center" vertical="center"/>
    </xf>
    <xf numFmtId="0" fontId="20" fillId="17" borderId="8" xfId="0" applyFont="1" applyFill="1" applyBorder="1" applyAlignment="1">
      <alignment horizontal="center" vertical="center" wrapText="1"/>
    </xf>
    <xf numFmtId="0" fontId="20" fillId="17" borderId="10" xfId="0" applyFont="1" applyFill="1" applyBorder="1" applyAlignment="1">
      <alignment horizontal="center" vertical="center" wrapText="1"/>
    </xf>
    <xf numFmtId="0" fontId="20" fillId="17" borderId="27" xfId="0" applyFont="1" applyFill="1" applyBorder="1" applyAlignment="1">
      <alignment horizontal="center" vertical="center" wrapText="1"/>
    </xf>
    <xf numFmtId="0" fontId="20" fillId="17" borderId="43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2" fillId="12" borderId="8" xfId="0" applyFont="1" applyFill="1" applyBorder="1" applyAlignment="1">
      <alignment horizontal="right"/>
    </xf>
    <xf numFmtId="0" fontId="12" fillId="12" borderId="10" xfId="0" applyFont="1" applyFill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7" xfId="0" quotePrefix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20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0" fillId="0" borderId="0" xfId="0" applyFont="1" applyAlignment="1">
      <alignment horizontal="center"/>
    </xf>
    <xf numFmtId="17" fontId="0" fillId="0" borderId="0" xfId="0" applyNumberFormat="1" applyFont="1" applyAlignment="1">
      <alignment horizontal="center"/>
    </xf>
  </cellXfs>
  <cellStyles count="5">
    <cellStyle name="Comma" xfId="1" builtinId="3"/>
    <cellStyle name="Comma 2" xfId="4" xr:uid="{8F9DEF2E-B8B3-4FC2-BA1E-4122ACF9BCDC}"/>
    <cellStyle name="Millares 5" xfId="3" xr:uid="{76B07AC5-A14C-4987-99AF-EC28E57F88AB}"/>
    <cellStyle name="Normal" xfId="0" builtinId="0"/>
    <cellStyle name="Normal 4" xfId="2" xr:uid="{A34B62D4-9C93-4344-B53C-EFC5038B7451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944562</xdr:colOff>
      <xdr:row>0</xdr:row>
      <xdr:rowOff>23809</xdr:rowOff>
    </xdr:from>
    <xdr:to>
      <xdr:col>9</xdr:col>
      <xdr:colOff>206375</xdr:colOff>
      <xdr:row>3</xdr:row>
      <xdr:rowOff>55241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5CB7A7-DB00-43EC-89D7-CB2521DA98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23809"/>
          <a:ext cx="3532188" cy="579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792480</xdr:colOff>
      <xdr:row>0</xdr:row>
      <xdr:rowOff>114300</xdr:rowOff>
    </xdr:from>
    <xdr:to>
      <xdr:col>5</xdr:col>
      <xdr:colOff>716280</xdr:colOff>
      <xdr:row>3</xdr:row>
      <xdr:rowOff>144780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E7A4D6-8233-4EAB-BCB8-4443B84F9C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4760" y="114300"/>
          <a:ext cx="2133600" cy="579120"/>
        </a:xfrm>
        <a:prstGeom prst="rect">
          <a:avLst/>
        </a:prstGeom>
      </xdr:spPr>
    </xdr:pic>
    <xdr:clientData/>
  </xdr:twoCellAnchor>
  <xdr:oneCellAnchor>
    <xdr:from>
      <xdr:col>6</xdr:col>
      <xdr:colOff>7620</xdr:colOff>
      <xdr:row>58</xdr:row>
      <xdr:rowOff>30480</xdr:rowOff>
    </xdr:from>
    <xdr:ext cx="1737359" cy="1203960"/>
    <xdr:sp macro="" textlink="">
      <xdr:nvSpPr>
        <xdr:cNvPr id="3" name="TextBox 6">
          <a:extLst>
            <a:ext uri="{FF2B5EF4-FFF2-40B4-BE49-F238E27FC236}">
              <a16:creationId xmlns:a16="http://schemas.microsoft.com/office/drawing/2014/main" id="{41A1B1AD-7D47-4B3C-AB32-DCDAFF6DBDD8}"/>
            </a:ext>
          </a:extLst>
        </xdr:cNvPr>
        <xdr:cNvSpPr txBox="1"/>
      </xdr:nvSpPr>
      <xdr:spPr>
        <a:xfrm>
          <a:off x="6141720" y="12649200"/>
          <a:ext cx="1737359" cy="12039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>
              <a:solidFill>
                <a:srgbClr val="FF0000"/>
              </a:solidFill>
            </a:rPr>
            <a:t>EL PRONÓSTICO NO ESTÁ CONCLUIDO. FALTAN VARIAS DIRECCIONES REGIONALES.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60158</xdr:colOff>
      <xdr:row>0</xdr:row>
      <xdr:rowOff>6684</xdr:rowOff>
    </xdr:from>
    <xdr:to>
      <xdr:col>8</xdr:col>
      <xdr:colOff>46790</xdr:colOff>
      <xdr:row>3</xdr:row>
      <xdr:rowOff>4278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773C2E-591E-4DD0-B1C3-9287A2916A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8684" y="6684"/>
          <a:ext cx="3235158" cy="579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1036320</xdr:colOff>
      <xdr:row>0</xdr:row>
      <xdr:rowOff>114300</xdr:rowOff>
    </xdr:from>
    <xdr:to>
      <xdr:col>1</xdr:col>
      <xdr:colOff>4271478</xdr:colOff>
      <xdr:row>3</xdr:row>
      <xdr:rowOff>144780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9FFA4D4-AFCD-4674-9724-A5A8CABFC2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14300"/>
          <a:ext cx="3235158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874F-D5BB-486C-A084-DC49F2F73C21}">
  <sheetPr>
    <pageSetUpPr fitToPage="1"/>
  </sheetPr>
  <dimension ref="A1:M20"/>
  <sheetViews>
    <sheetView tabSelected="1" workbookViewId="0">
      <selection activeCell="J13" sqref="J13"/>
    </sheetView>
  </sheetViews>
  <sheetFormatPr defaultColWidth="11.5546875" defaultRowHeight="14.4" x14ac:dyDescent="0.3"/>
  <cols>
    <col min="1" max="2" width="15.33203125" customWidth="1"/>
    <col min="3" max="3" width="16" customWidth="1"/>
    <col min="7" max="7" width="15.33203125" customWidth="1"/>
  </cols>
  <sheetData>
    <row r="1" spans="1:13" x14ac:dyDescent="0.3">
      <c r="A1" s="334" t="s">
        <v>37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13" x14ac:dyDescent="0.3">
      <c r="A2" s="335" t="s">
        <v>38</v>
      </c>
      <c r="B2" s="335"/>
      <c r="C2" s="335"/>
      <c r="D2" s="335"/>
      <c r="E2" s="335"/>
      <c r="F2" s="335"/>
      <c r="G2" s="335"/>
      <c r="H2" s="335"/>
      <c r="I2" s="335"/>
      <c r="J2" s="335"/>
    </row>
    <row r="3" spans="1:13" x14ac:dyDescent="0.3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3" x14ac:dyDescent="0.3">
      <c r="C4" t="s">
        <v>39</v>
      </c>
      <c r="G4" t="s">
        <v>39</v>
      </c>
    </row>
    <row r="5" spans="1:13" x14ac:dyDescent="0.3">
      <c r="A5" t="s">
        <v>0</v>
      </c>
      <c r="B5" t="s">
        <v>40</v>
      </c>
      <c r="C5" t="s">
        <v>41</v>
      </c>
      <c r="D5" t="s">
        <v>2</v>
      </c>
      <c r="E5" t="s">
        <v>3</v>
      </c>
      <c r="F5" t="s">
        <v>14</v>
      </c>
      <c r="G5" t="s">
        <v>42</v>
      </c>
      <c r="H5" t="s">
        <v>2</v>
      </c>
      <c r="I5" t="s">
        <v>3</v>
      </c>
      <c r="J5" t="s">
        <v>14</v>
      </c>
    </row>
    <row r="6" spans="1:13" x14ac:dyDescent="0.3">
      <c r="A6" t="s">
        <v>10</v>
      </c>
      <c r="B6">
        <v>251060</v>
      </c>
      <c r="C6">
        <v>655</v>
      </c>
      <c r="D6">
        <v>6</v>
      </c>
      <c r="E6">
        <v>0</v>
      </c>
      <c r="F6">
        <f t="shared" ref="F6:F11" si="0">SUM(D6:E6)</f>
        <v>6</v>
      </c>
      <c r="G6">
        <v>345</v>
      </c>
      <c r="H6">
        <v>8</v>
      </c>
      <c r="I6">
        <v>0</v>
      </c>
      <c r="J6">
        <f t="shared" ref="J6:J13" si="1">SUM(H6:I6)</f>
        <v>8</v>
      </c>
    </row>
    <row r="7" spans="1:13" x14ac:dyDescent="0.3">
      <c r="A7" t="s">
        <v>7</v>
      </c>
      <c r="B7">
        <v>47850</v>
      </c>
      <c r="C7">
        <v>172</v>
      </c>
      <c r="D7">
        <v>10</v>
      </c>
      <c r="E7">
        <v>0</v>
      </c>
      <c r="F7">
        <f t="shared" si="0"/>
        <v>10</v>
      </c>
      <c r="G7">
        <v>19.399999999999999</v>
      </c>
      <c r="H7">
        <v>8</v>
      </c>
      <c r="I7">
        <v>0</v>
      </c>
      <c r="J7">
        <f t="shared" si="1"/>
        <v>8</v>
      </c>
    </row>
    <row r="8" spans="1:13" x14ac:dyDescent="0.3">
      <c r="A8" t="s">
        <v>9</v>
      </c>
      <c r="B8">
        <v>54840</v>
      </c>
      <c r="C8">
        <v>181</v>
      </c>
      <c r="D8">
        <v>17</v>
      </c>
      <c r="E8">
        <v>2</v>
      </c>
      <c r="F8">
        <f t="shared" si="0"/>
        <v>19</v>
      </c>
      <c r="G8">
        <v>34</v>
      </c>
      <c r="H8">
        <v>3</v>
      </c>
      <c r="I8">
        <v>0</v>
      </c>
      <c r="J8">
        <f t="shared" si="1"/>
        <v>3</v>
      </c>
      <c r="M8" t="s">
        <v>43</v>
      </c>
    </row>
    <row r="9" spans="1:13" x14ac:dyDescent="0.3">
      <c r="A9" t="s">
        <v>8</v>
      </c>
      <c r="B9">
        <v>1750</v>
      </c>
      <c r="C9">
        <v>5</v>
      </c>
      <c r="D9">
        <v>2</v>
      </c>
      <c r="E9">
        <v>0</v>
      </c>
      <c r="F9">
        <f t="shared" si="0"/>
        <v>2</v>
      </c>
      <c r="G9">
        <v>2</v>
      </c>
      <c r="H9">
        <v>1</v>
      </c>
      <c r="I9">
        <v>0</v>
      </c>
      <c r="J9">
        <f t="shared" si="1"/>
        <v>1</v>
      </c>
    </row>
    <row r="10" spans="1:13" x14ac:dyDescent="0.3">
      <c r="A10" t="s">
        <v>6</v>
      </c>
      <c r="B10">
        <v>37780</v>
      </c>
      <c r="C10">
        <v>28</v>
      </c>
      <c r="D10">
        <v>2</v>
      </c>
      <c r="E10">
        <v>2</v>
      </c>
      <c r="F10">
        <f t="shared" si="0"/>
        <v>4</v>
      </c>
      <c r="G10">
        <v>123</v>
      </c>
      <c r="H10">
        <v>7</v>
      </c>
      <c r="I10">
        <v>0</v>
      </c>
      <c r="J10">
        <f t="shared" si="1"/>
        <v>7</v>
      </c>
    </row>
    <row r="11" spans="1:13" x14ac:dyDescent="0.3">
      <c r="A11" t="s">
        <v>12</v>
      </c>
      <c r="B11">
        <v>0</v>
      </c>
      <c r="C11">
        <v>0</v>
      </c>
      <c r="D11">
        <v>0</v>
      </c>
      <c r="E11">
        <v>0</v>
      </c>
      <c r="F11">
        <f t="shared" si="0"/>
        <v>0</v>
      </c>
      <c r="G11">
        <v>0</v>
      </c>
      <c r="H11">
        <v>0</v>
      </c>
      <c r="I11">
        <v>0</v>
      </c>
      <c r="J11">
        <f t="shared" si="1"/>
        <v>0</v>
      </c>
    </row>
    <row r="12" spans="1:13" x14ac:dyDescent="0.3">
      <c r="A12" t="s">
        <v>13</v>
      </c>
      <c r="B12">
        <v>186490</v>
      </c>
      <c r="C12">
        <v>310</v>
      </c>
      <c r="D12">
        <v>20</v>
      </c>
      <c r="E12">
        <v>4</v>
      </c>
      <c r="F12">
        <f>SUM(D12:E12)</f>
        <v>24</v>
      </c>
      <c r="G12">
        <v>503</v>
      </c>
      <c r="H12">
        <v>34</v>
      </c>
      <c r="I12">
        <v>5</v>
      </c>
      <c r="J12">
        <f t="shared" si="1"/>
        <v>39</v>
      </c>
      <c r="L12" t="s">
        <v>43</v>
      </c>
    </row>
    <row r="13" spans="1:13" x14ac:dyDescent="0.3">
      <c r="A13" t="s">
        <v>11</v>
      </c>
      <c r="B13">
        <v>417108</v>
      </c>
      <c r="C13">
        <v>0</v>
      </c>
      <c r="D13">
        <v>0</v>
      </c>
      <c r="E13">
        <v>0</v>
      </c>
      <c r="F13">
        <f>SUM(D13:E13)</f>
        <v>0</v>
      </c>
      <c r="G13">
        <v>1939.63</v>
      </c>
      <c r="H13">
        <v>95</v>
      </c>
      <c r="I13">
        <v>28</v>
      </c>
      <c r="J13">
        <f t="shared" si="1"/>
        <v>123</v>
      </c>
    </row>
    <row r="14" spans="1:13" x14ac:dyDescent="0.3">
      <c r="A14" t="s">
        <v>14</v>
      </c>
      <c r="B14">
        <f>+B6+B7+B8+B9+B10+B11+B12+B13</f>
        <v>996878</v>
      </c>
      <c r="C14">
        <f>+C6+C7+C8+C9+C10+C11+C12+C13</f>
        <v>1351</v>
      </c>
      <c r="D14">
        <f>SUM(D6:D13)</f>
        <v>57</v>
      </c>
      <c r="E14">
        <f>SUM(E7:E13)</f>
        <v>8</v>
      </c>
      <c r="F14">
        <f t="shared" ref="F14:J14" si="2">+F6+F7+F8+F9+F10+F11+F12+F13</f>
        <v>65</v>
      </c>
      <c r="G14">
        <f t="shared" si="2"/>
        <v>2966.03</v>
      </c>
      <c r="H14">
        <f t="shared" si="2"/>
        <v>156</v>
      </c>
      <c r="I14">
        <f t="shared" si="2"/>
        <v>33</v>
      </c>
      <c r="J14">
        <f t="shared" si="2"/>
        <v>189</v>
      </c>
    </row>
    <row r="16" spans="1:13" x14ac:dyDescent="0.3">
      <c r="F16" t="s">
        <v>43</v>
      </c>
      <c r="L16" t="s">
        <v>43</v>
      </c>
    </row>
    <row r="17" spans="1:7" ht="15.6" x14ac:dyDescent="0.3">
      <c r="A17" s="39"/>
      <c r="B17" s="39"/>
      <c r="C17" t="s">
        <v>43</v>
      </c>
      <c r="D17" t="s">
        <v>43</v>
      </c>
      <c r="E17" t="s">
        <v>43</v>
      </c>
      <c r="G17" t="s">
        <v>43</v>
      </c>
    </row>
    <row r="18" spans="1:7" ht="15.6" x14ac:dyDescent="0.3">
      <c r="A18" s="1"/>
    </row>
    <row r="19" spans="1:7" x14ac:dyDescent="0.3">
      <c r="F19" t="s">
        <v>43</v>
      </c>
    </row>
    <row r="20" spans="1:7" x14ac:dyDescent="0.3">
      <c r="E20" t="s">
        <v>43</v>
      </c>
    </row>
  </sheetData>
  <mergeCells count="2">
    <mergeCell ref="A1:J1"/>
    <mergeCell ref="A2:J2"/>
  </mergeCells>
  <pageMargins left="0.7" right="0.7" top="0.75" bottom="0.75" header="0.3" footer="0.3"/>
  <pageSetup scale="51" fitToHeight="0" orientation="portrait" r:id="rId1"/>
  <ignoredErrors>
    <ignoredError sqref="J6:J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56C8-DF15-4F47-92D9-67A17F568AC2}">
  <sheetPr>
    <pageSetUpPr fitToPage="1"/>
  </sheetPr>
  <dimension ref="B6:P46"/>
  <sheetViews>
    <sheetView topLeftCell="A19" zoomScale="96" zoomScaleNormal="96" workbookViewId="0">
      <selection activeCell="B37" sqref="B37"/>
    </sheetView>
  </sheetViews>
  <sheetFormatPr defaultColWidth="11.5546875" defaultRowHeight="14.4" x14ac:dyDescent="0.3"/>
  <cols>
    <col min="2" max="2" width="15" customWidth="1"/>
    <col min="3" max="3" width="16.6640625" customWidth="1"/>
    <col min="5" max="5" width="18.3320312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33203125" style="36" customWidth="1"/>
    <col min="12" max="12" width="12.6640625" customWidth="1"/>
    <col min="13" max="13" width="27" customWidth="1"/>
  </cols>
  <sheetData>
    <row r="6" spans="2:16" x14ac:dyDescent="0.3">
      <c r="B6" s="274" t="s">
        <v>44</v>
      </c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</row>
    <row r="7" spans="2:16" x14ac:dyDescent="0.3">
      <c r="B7" s="275" t="s">
        <v>38</v>
      </c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</row>
    <row r="8" spans="2:16" ht="15" thickBot="1" x14ac:dyDescent="0.35">
      <c r="B8" s="40"/>
      <c r="C8" s="40"/>
      <c r="D8" s="40"/>
      <c r="E8" s="40"/>
      <c r="F8" s="40" t="s">
        <v>43</v>
      </c>
      <c r="G8" s="40"/>
      <c r="H8" s="40"/>
      <c r="I8" s="40" t="s">
        <v>43</v>
      </c>
      <c r="J8" s="40"/>
      <c r="K8" s="41"/>
      <c r="L8" s="40"/>
      <c r="M8" s="40"/>
    </row>
    <row r="9" spans="2:16" ht="33" customHeight="1" thickBot="1" x14ac:dyDescent="0.35">
      <c r="B9" s="269" t="s">
        <v>45</v>
      </c>
      <c r="C9" s="270"/>
      <c r="D9" s="270"/>
      <c r="E9" s="271"/>
      <c r="F9" s="269" t="s">
        <v>39</v>
      </c>
      <c r="G9" s="270"/>
      <c r="H9" s="271"/>
      <c r="I9" s="276" t="s">
        <v>46</v>
      </c>
      <c r="J9" s="277"/>
      <c r="K9" s="278" t="s">
        <v>39</v>
      </c>
      <c r="L9" s="279"/>
      <c r="M9" s="280"/>
    </row>
    <row r="10" spans="2:16" ht="26.4" x14ac:dyDescent="0.3">
      <c r="B10" s="42" t="s">
        <v>0</v>
      </c>
      <c r="C10" s="43" t="s">
        <v>47</v>
      </c>
      <c r="D10" s="43" t="s">
        <v>48</v>
      </c>
      <c r="E10" s="43" t="s">
        <v>49</v>
      </c>
      <c r="F10" s="44" t="s">
        <v>2</v>
      </c>
      <c r="G10" s="45" t="s">
        <v>3</v>
      </c>
      <c r="H10" s="43" t="s">
        <v>14</v>
      </c>
      <c r="I10" s="43" t="s">
        <v>50</v>
      </c>
      <c r="J10" s="46" t="s">
        <v>51</v>
      </c>
      <c r="K10" s="44" t="s">
        <v>2</v>
      </c>
      <c r="L10" s="45" t="s">
        <v>3</v>
      </c>
      <c r="M10" s="43" t="s">
        <v>14</v>
      </c>
    </row>
    <row r="11" spans="2:16" x14ac:dyDescent="0.3">
      <c r="B11" s="47" t="s">
        <v>10</v>
      </c>
      <c r="C11" s="48">
        <v>470</v>
      </c>
      <c r="D11" s="48">
        <v>3</v>
      </c>
      <c r="E11" s="48">
        <v>470</v>
      </c>
      <c r="F11" s="48">
        <v>3</v>
      </c>
      <c r="G11" s="48">
        <v>0</v>
      </c>
      <c r="H11" s="48">
        <f>SUM(F11:G11)</f>
        <v>3</v>
      </c>
      <c r="I11" s="48">
        <v>0</v>
      </c>
      <c r="J11" s="48">
        <v>0</v>
      </c>
      <c r="K11" s="48">
        <v>0</v>
      </c>
      <c r="L11" s="48">
        <v>0</v>
      </c>
      <c r="M11" s="48">
        <f>SUM(K11:L11)</f>
        <v>0</v>
      </c>
    </row>
    <row r="12" spans="2:16" x14ac:dyDescent="0.3">
      <c r="B12" s="49" t="s">
        <v>7</v>
      </c>
      <c r="C12" s="50">
        <v>700</v>
      </c>
      <c r="D12" s="48">
        <v>3</v>
      </c>
      <c r="E12" s="50">
        <v>700</v>
      </c>
      <c r="F12" s="48">
        <v>3</v>
      </c>
      <c r="G12" s="48">
        <v>0</v>
      </c>
      <c r="H12" s="48">
        <f t="shared" ref="H12:H18" si="0">SUM(F12:G12)</f>
        <v>3</v>
      </c>
      <c r="I12" s="48">
        <v>0</v>
      </c>
      <c r="J12" s="48">
        <v>0</v>
      </c>
      <c r="K12" s="48">
        <v>0</v>
      </c>
      <c r="L12" s="48">
        <v>0</v>
      </c>
      <c r="M12" s="48">
        <f t="shared" ref="M12:M18" si="1">SUM(K12:L12)</f>
        <v>0</v>
      </c>
    </row>
    <row r="13" spans="2:16" x14ac:dyDescent="0.3">
      <c r="B13" s="51" t="s">
        <v>9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f t="shared" si="0"/>
        <v>0</v>
      </c>
      <c r="I13" s="48">
        <v>0</v>
      </c>
      <c r="J13" s="48">
        <v>0</v>
      </c>
      <c r="K13" s="48">
        <v>0</v>
      </c>
      <c r="L13" s="48">
        <v>0</v>
      </c>
      <c r="M13" s="48">
        <f t="shared" si="1"/>
        <v>0</v>
      </c>
    </row>
    <row r="14" spans="2:16" x14ac:dyDescent="0.3">
      <c r="B14" s="51" t="s">
        <v>8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f t="shared" si="0"/>
        <v>0</v>
      </c>
      <c r="I14" s="48">
        <v>0</v>
      </c>
      <c r="J14" s="48">
        <v>0</v>
      </c>
      <c r="K14" s="48">
        <v>0</v>
      </c>
      <c r="L14" s="48">
        <v>0</v>
      </c>
      <c r="M14" s="48">
        <f t="shared" si="1"/>
        <v>0</v>
      </c>
      <c r="P14" t="s">
        <v>43</v>
      </c>
    </row>
    <row r="15" spans="2:16" x14ac:dyDescent="0.3">
      <c r="B15" s="47" t="s">
        <v>6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f t="shared" si="0"/>
        <v>0</v>
      </c>
      <c r="I15" s="48">
        <v>0</v>
      </c>
      <c r="J15" s="48">
        <v>0</v>
      </c>
      <c r="K15" s="48">
        <v>0</v>
      </c>
      <c r="L15" s="48">
        <v>0</v>
      </c>
      <c r="M15" s="48">
        <f t="shared" si="1"/>
        <v>0</v>
      </c>
      <c r="N15" t="s">
        <v>43</v>
      </c>
      <c r="O15" t="s">
        <v>43</v>
      </c>
    </row>
    <row r="16" spans="2:16" x14ac:dyDescent="0.3">
      <c r="B16" s="47" t="s">
        <v>12</v>
      </c>
      <c r="C16" s="48">
        <v>185</v>
      </c>
      <c r="D16" s="48">
        <v>5</v>
      </c>
      <c r="E16" s="48">
        <v>185</v>
      </c>
      <c r="F16" s="48">
        <v>5</v>
      </c>
      <c r="G16" s="48">
        <v>0</v>
      </c>
      <c r="H16" s="48">
        <f t="shared" si="0"/>
        <v>5</v>
      </c>
      <c r="I16" s="48">
        <v>0</v>
      </c>
      <c r="J16" s="48">
        <v>0</v>
      </c>
      <c r="K16" s="48">
        <v>0</v>
      </c>
      <c r="L16" s="48">
        <v>0</v>
      </c>
      <c r="M16" s="48">
        <f t="shared" si="1"/>
        <v>0</v>
      </c>
      <c r="P16" t="s">
        <v>43</v>
      </c>
    </row>
    <row r="17" spans="2:15" x14ac:dyDescent="0.3">
      <c r="B17" s="47" t="s">
        <v>13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f t="shared" si="0"/>
        <v>0</v>
      </c>
      <c r="I17" s="48">
        <v>0</v>
      </c>
      <c r="J17" s="48">
        <v>0</v>
      </c>
      <c r="K17" s="48">
        <v>0</v>
      </c>
      <c r="L17" s="48">
        <v>0</v>
      </c>
      <c r="M17" s="48">
        <f t="shared" si="1"/>
        <v>0</v>
      </c>
      <c r="N17" t="s">
        <v>43</v>
      </c>
      <c r="O17" t="s">
        <v>43</v>
      </c>
    </row>
    <row r="18" spans="2:15" x14ac:dyDescent="0.3">
      <c r="B18" s="47" t="s">
        <v>11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f t="shared" si="0"/>
        <v>0</v>
      </c>
      <c r="I18" s="48">
        <v>0</v>
      </c>
      <c r="J18" s="48">
        <v>0</v>
      </c>
      <c r="K18" s="48">
        <v>0</v>
      </c>
      <c r="L18" s="48">
        <v>0</v>
      </c>
      <c r="M18" s="48">
        <f t="shared" si="1"/>
        <v>0</v>
      </c>
    </row>
    <row r="19" spans="2:15" x14ac:dyDescent="0.3">
      <c r="B19" s="52" t="s">
        <v>14</v>
      </c>
      <c r="C19" s="53">
        <f>+C11+C12+C13+C14+C15+C16+C17+C18</f>
        <v>1355</v>
      </c>
      <c r="D19" s="53">
        <f t="shared" ref="D19:H19" si="2">+D11+D12+D13+D14+D15+D16+D17+D18</f>
        <v>11</v>
      </c>
      <c r="E19" s="53">
        <f t="shared" si="2"/>
        <v>1355</v>
      </c>
      <c r="F19" s="53">
        <f t="shared" si="2"/>
        <v>11</v>
      </c>
      <c r="G19" s="53">
        <f t="shared" si="2"/>
        <v>0</v>
      </c>
      <c r="H19" s="53">
        <f t="shared" si="2"/>
        <v>11</v>
      </c>
      <c r="I19" s="53">
        <f>SUM(I11:I18)</f>
        <v>0</v>
      </c>
      <c r="J19" s="53">
        <f t="shared" ref="J19:M19" si="3">+J11+J12+J13+J14+J15+J16+J17+J18</f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O19" t="s">
        <v>43</v>
      </c>
    </row>
    <row r="20" spans="2:15" x14ac:dyDescent="0.3">
      <c r="B20" s="40"/>
      <c r="C20" s="40"/>
      <c r="D20" s="40"/>
      <c r="E20" s="40"/>
      <c r="F20" s="40"/>
      <c r="G20" s="40"/>
      <c r="H20" s="40"/>
      <c r="I20" s="40"/>
      <c r="J20" s="40"/>
      <c r="K20" s="41"/>
      <c r="L20" s="40"/>
      <c r="M20" s="40"/>
    </row>
    <row r="21" spans="2:15" ht="15" thickBot="1" x14ac:dyDescent="0.35">
      <c r="B21" s="40"/>
      <c r="C21" s="40"/>
      <c r="D21" s="40"/>
      <c r="E21" s="40"/>
      <c r="F21" s="40"/>
      <c r="G21" s="40"/>
      <c r="H21" s="40"/>
      <c r="I21" s="40"/>
      <c r="J21" s="40"/>
      <c r="K21" s="41"/>
      <c r="L21" s="40"/>
      <c r="M21" s="40"/>
    </row>
    <row r="22" spans="2:15" ht="15" thickBot="1" x14ac:dyDescent="0.35">
      <c r="B22" s="269" t="s">
        <v>52</v>
      </c>
      <c r="C22" s="270"/>
      <c r="D22" s="271"/>
      <c r="E22" s="272" t="s">
        <v>39</v>
      </c>
      <c r="F22" s="273"/>
      <c r="G22" s="273"/>
      <c r="H22" s="40"/>
      <c r="I22" s="269" t="s">
        <v>53</v>
      </c>
      <c r="J22" s="271"/>
      <c r="K22" s="272" t="s">
        <v>39</v>
      </c>
      <c r="L22" s="273"/>
      <c r="M22" s="273"/>
    </row>
    <row r="23" spans="2:15" ht="26.4" x14ac:dyDescent="0.3">
      <c r="B23" s="54" t="s">
        <v>0</v>
      </c>
      <c r="C23" s="55" t="s">
        <v>50</v>
      </c>
      <c r="D23" s="56" t="s">
        <v>51</v>
      </c>
      <c r="E23" s="57" t="s">
        <v>2</v>
      </c>
      <c r="F23" s="58" t="s">
        <v>3</v>
      </c>
      <c r="G23" s="37" t="s">
        <v>14</v>
      </c>
      <c r="H23" s="40"/>
      <c r="I23" s="55" t="s">
        <v>50</v>
      </c>
      <c r="J23" s="56" t="s">
        <v>51</v>
      </c>
      <c r="K23" s="57" t="s">
        <v>2</v>
      </c>
      <c r="L23" s="58" t="s">
        <v>3</v>
      </c>
      <c r="M23" s="37" t="s">
        <v>14</v>
      </c>
      <c r="O23" t="s">
        <v>43</v>
      </c>
    </row>
    <row r="24" spans="2:15" x14ac:dyDescent="0.3">
      <c r="B24" s="47" t="s">
        <v>10</v>
      </c>
      <c r="C24" s="48">
        <v>6</v>
      </c>
      <c r="D24" s="59">
        <v>570</v>
      </c>
      <c r="E24" s="48">
        <v>6</v>
      </c>
      <c r="F24" s="48">
        <v>0</v>
      </c>
      <c r="G24" s="48">
        <f>SUM(E24:F24)</f>
        <v>6</v>
      </c>
      <c r="H24" s="40"/>
      <c r="I24" s="48">
        <v>46</v>
      </c>
      <c r="J24" s="50">
        <v>3921</v>
      </c>
      <c r="K24" s="48">
        <v>40</v>
      </c>
      <c r="L24" s="48">
        <v>6</v>
      </c>
      <c r="M24" s="48">
        <f>SUM(K24:L24)</f>
        <v>46</v>
      </c>
      <c r="O24" s="60"/>
    </row>
    <row r="25" spans="2:15" x14ac:dyDescent="0.3">
      <c r="B25" s="49" t="s">
        <v>7</v>
      </c>
      <c r="C25" s="48">
        <v>3</v>
      </c>
      <c r="D25" s="59">
        <v>700</v>
      </c>
      <c r="E25" s="48">
        <v>3</v>
      </c>
      <c r="F25" s="48">
        <v>0</v>
      </c>
      <c r="G25" s="48">
        <f t="shared" ref="G25:G31" si="4">SUM(E25:F25)</f>
        <v>3</v>
      </c>
      <c r="H25" s="40"/>
      <c r="I25" s="48">
        <v>146</v>
      </c>
      <c r="J25" s="50">
        <v>5256</v>
      </c>
      <c r="K25" s="48">
        <v>136</v>
      </c>
      <c r="L25" s="48">
        <v>10</v>
      </c>
      <c r="M25" s="48">
        <f>SUM(K25:L25)</f>
        <v>146</v>
      </c>
      <c r="O25" s="60" t="s">
        <v>43</v>
      </c>
    </row>
    <row r="26" spans="2:15" x14ac:dyDescent="0.3">
      <c r="B26" s="51" t="s">
        <v>9</v>
      </c>
      <c r="C26" s="48">
        <v>0</v>
      </c>
      <c r="D26" s="59">
        <v>0</v>
      </c>
      <c r="E26" s="48">
        <v>0</v>
      </c>
      <c r="F26" s="59">
        <v>0</v>
      </c>
      <c r="G26" s="48">
        <f t="shared" si="4"/>
        <v>0</v>
      </c>
      <c r="H26" s="40"/>
      <c r="I26" s="48">
        <v>161</v>
      </c>
      <c r="J26" s="50">
        <v>6789</v>
      </c>
      <c r="K26" s="48">
        <v>154</v>
      </c>
      <c r="L26" s="48">
        <v>7</v>
      </c>
      <c r="M26" s="48">
        <f t="shared" ref="M26:M31" si="5">SUM(K26:L26)</f>
        <v>161</v>
      </c>
      <c r="O26" t="s">
        <v>43</v>
      </c>
    </row>
    <row r="27" spans="2:15" x14ac:dyDescent="0.3">
      <c r="B27" s="51" t="s">
        <v>8</v>
      </c>
      <c r="C27" s="48">
        <v>0</v>
      </c>
      <c r="D27" s="59">
        <v>0</v>
      </c>
      <c r="E27" s="48">
        <v>0</v>
      </c>
      <c r="F27" s="59">
        <v>0</v>
      </c>
      <c r="G27" s="48">
        <f t="shared" si="4"/>
        <v>0</v>
      </c>
      <c r="H27" s="40"/>
      <c r="I27" s="48">
        <v>29</v>
      </c>
      <c r="J27" s="48">
        <v>839</v>
      </c>
      <c r="K27" s="48">
        <v>29</v>
      </c>
      <c r="L27" s="48">
        <v>0</v>
      </c>
      <c r="M27" s="48">
        <f t="shared" si="5"/>
        <v>29</v>
      </c>
    </row>
    <row r="28" spans="2:15" x14ac:dyDescent="0.3">
      <c r="B28" s="47" t="s">
        <v>6</v>
      </c>
      <c r="C28" s="48">
        <v>2</v>
      </c>
      <c r="D28" s="59">
        <v>200</v>
      </c>
      <c r="E28" s="48">
        <v>2</v>
      </c>
      <c r="F28" s="48">
        <v>0</v>
      </c>
      <c r="G28" s="48">
        <f t="shared" si="4"/>
        <v>2</v>
      </c>
      <c r="H28" s="40"/>
      <c r="I28" s="48">
        <v>104</v>
      </c>
      <c r="J28" s="50">
        <v>4093</v>
      </c>
      <c r="K28" s="48">
        <v>102</v>
      </c>
      <c r="L28" s="48">
        <v>5</v>
      </c>
      <c r="M28" s="48">
        <f t="shared" si="5"/>
        <v>107</v>
      </c>
      <c r="O28" t="s">
        <v>43</v>
      </c>
    </row>
    <row r="29" spans="2:15" x14ac:dyDescent="0.3">
      <c r="B29" s="47" t="s">
        <v>12</v>
      </c>
      <c r="C29" s="48">
        <v>0</v>
      </c>
      <c r="D29" s="59">
        <v>0</v>
      </c>
      <c r="E29" s="48">
        <v>0</v>
      </c>
      <c r="F29" s="59">
        <v>0</v>
      </c>
      <c r="G29" s="48">
        <f t="shared" si="4"/>
        <v>0</v>
      </c>
      <c r="H29" s="40"/>
      <c r="I29" s="48">
        <v>43</v>
      </c>
      <c r="J29" s="48">
        <v>837</v>
      </c>
      <c r="K29" s="48">
        <v>43</v>
      </c>
      <c r="L29" s="50">
        <v>0</v>
      </c>
      <c r="M29" s="48">
        <f t="shared" si="5"/>
        <v>43</v>
      </c>
      <c r="O29" t="s">
        <v>43</v>
      </c>
    </row>
    <row r="30" spans="2:15" x14ac:dyDescent="0.3">
      <c r="B30" s="47" t="s">
        <v>13</v>
      </c>
      <c r="C30" s="48">
        <v>0</v>
      </c>
      <c r="D30" s="59">
        <v>0</v>
      </c>
      <c r="E30" s="48">
        <v>0</v>
      </c>
      <c r="F30" s="59">
        <v>0</v>
      </c>
      <c r="G30" s="48">
        <f t="shared" si="4"/>
        <v>0</v>
      </c>
      <c r="H30" s="40"/>
      <c r="I30" s="48">
        <v>193</v>
      </c>
      <c r="J30" s="50">
        <v>6114</v>
      </c>
      <c r="K30" s="48">
        <v>171</v>
      </c>
      <c r="L30" s="48">
        <v>22</v>
      </c>
      <c r="M30" s="48">
        <f t="shared" si="5"/>
        <v>193</v>
      </c>
      <c r="N30" t="s">
        <v>43</v>
      </c>
    </row>
    <row r="31" spans="2:15" x14ac:dyDescent="0.3">
      <c r="B31" s="47" t="s">
        <v>11</v>
      </c>
      <c r="C31" s="48">
        <v>0</v>
      </c>
      <c r="D31" s="59">
        <v>0</v>
      </c>
      <c r="E31" s="48">
        <v>0</v>
      </c>
      <c r="F31" s="59">
        <v>0</v>
      </c>
      <c r="G31" s="48">
        <f t="shared" si="4"/>
        <v>0</v>
      </c>
      <c r="H31" s="40"/>
      <c r="I31" s="48">
        <v>245</v>
      </c>
      <c r="J31" s="50">
        <v>18446</v>
      </c>
      <c r="K31" s="48">
        <v>238</v>
      </c>
      <c r="L31" s="48">
        <v>7</v>
      </c>
      <c r="M31" s="48">
        <f t="shared" si="5"/>
        <v>245</v>
      </c>
    </row>
    <row r="32" spans="2:15" x14ac:dyDescent="0.3">
      <c r="B32" s="52" t="s">
        <v>14</v>
      </c>
      <c r="C32" s="53">
        <f t="shared" ref="C32:G32" si="6">+C24+C25+C26+C27+C28+C29+C30+C31</f>
        <v>11</v>
      </c>
      <c r="D32" s="61">
        <f t="shared" si="6"/>
        <v>1470</v>
      </c>
      <c r="E32" s="61">
        <f t="shared" si="6"/>
        <v>11</v>
      </c>
      <c r="F32" s="61">
        <v>0</v>
      </c>
      <c r="G32" s="53">
        <f t="shared" si="6"/>
        <v>11</v>
      </c>
      <c r="H32" s="40"/>
      <c r="I32" s="53">
        <f>SUM(I24:I31)</f>
        <v>967</v>
      </c>
      <c r="J32" s="53">
        <f>SUM(J24:J31)</f>
        <v>46295</v>
      </c>
      <c r="K32" s="53">
        <f t="shared" ref="K32:M32" si="7">SUM(K24:K31)</f>
        <v>913</v>
      </c>
      <c r="L32" s="53">
        <f t="shared" si="7"/>
        <v>57</v>
      </c>
      <c r="M32" s="53">
        <f t="shared" si="7"/>
        <v>970</v>
      </c>
    </row>
    <row r="33" spans="2:13" x14ac:dyDescent="0.3">
      <c r="B33" s="40"/>
      <c r="C33" s="40"/>
      <c r="D33" s="62"/>
      <c r="E33" s="40"/>
      <c r="F33" s="40"/>
      <c r="G33" s="40"/>
      <c r="H33" s="40"/>
      <c r="I33" s="40"/>
      <c r="J33" s="40"/>
      <c r="K33" s="41"/>
      <c r="L33" s="40"/>
      <c r="M33" s="40"/>
    </row>
    <row r="34" spans="2:13" ht="15.6" x14ac:dyDescent="0.3">
      <c r="B34" s="1"/>
      <c r="C34" s="1"/>
      <c r="D34" s="41" t="s">
        <v>43</v>
      </c>
      <c r="E34" s="1"/>
      <c r="F34" s="1"/>
      <c r="G34" s="1"/>
      <c r="H34" s="1"/>
      <c r="I34" s="1"/>
      <c r="J34" s="1"/>
      <c r="K34" s="38"/>
      <c r="L34" s="1"/>
      <c r="M34" s="1"/>
    </row>
    <row r="35" spans="2:13" ht="15.6" x14ac:dyDescent="0.3">
      <c r="B35" s="39"/>
      <c r="C35" s="39"/>
      <c r="D35" s="1"/>
      <c r="E35" s="1"/>
      <c r="F35" s="1"/>
      <c r="G35" s="1"/>
      <c r="H35" s="1" t="s">
        <v>43</v>
      </c>
      <c r="I35" s="1"/>
      <c r="J35" s="1"/>
      <c r="K35" s="38"/>
      <c r="L35" s="1"/>
      <c r="M35" s="1"/>
    </row>
    <row r="36" spans="2:13" ht="15.6" x14ac:dyDescent="0.3">
      <c r="B36" s="1"/>
      <c r="C36" s="1"/>
      <c r="D36" s="1"/>
      <c r="E36" s="1" t="s">
        <v>43</v>
      </c>
      <c r="F36" s="1"/>
      <c r="G36" s="1" t="s">
        <v>43</v>
      </c>
      <c r="H36" s="1" t="s">
        <v>43</v>
      </c>
      <c r="I36" s="1"/>
      <c r="J36" s="1"/>
      <c r="K36" s="38"/>
      <c r="L36" s="1"/>
      <c r="M36" s="1"/>
    </row>
    <row r="37" spans="2:13" ht="15.6" x14ac:dyDescent="0.3">
      <c r="B37" s="1"/>
      <c r="C37" s="1"/>
      <c r="D37" s="1"/>
      <c r="E37" s="1"/>
      <c r="F37" s="1"/>
      <c r="G37" s="1" t="s">
        <v>43</v>
      </c>
      <c r="H37" s="1"/>
      <c r="I37" s="1"/>
      <c r="J37" s="1"/>
      <c r="K37" s="38"/>
      <c r="L37" s="1"/>
      <c r="M37" s="1"/>
    </row>
    <row r="38" spans="2:13" ht="15.6" x14ac:dyDescent="0.3">
      <c r="E38" s="38"/>
    </row>
    <row r="39" spans="2:13" ht="15.6" x14ac:dyDescent="0.3">
      <c r="E39" s="38"/>
    </row>
    <row r="40" spans="2:13" ht="15.6" x14ac:dyDescent="0.3">
      <c r="E40" s="38"/>
    </row>
    <row r="41" spans="2:13" ht="15.6" x14ac:dyDescent="0.3">
      <c r="E41" s="38"/>
    </row>
    <row r="42" spans="2:13" ht="15.6" x14ac:dyDescent="0.3">
      <c r="E42" s="38"/>
    </row>
    <row r="43" spans="2:13" ht="15.6" x14ac:dyDescent="0.3">
      <c r="E43" s="38"/>
    </row>
    <row r="44" spans="2:13" ht="15.6" x14ac:dyDescent="0.3">
      <c r="E44" s="38"/>
    </row>
    <row r="45" spans="2:13" ht="15.6" x14ac:dyDescent="0.3">
      <c r="E45" s="38"/>
    </row>
    <row r="46" spans="2:13" ht="15.6" x14ac:dyDescent="0.3">
      <c r="E46" s="38"/>
    </row>
  </sheetData>
  <mergeCells count="10">
    <mergeCell ref="B22:D22"/>
    <mergeCell ref="E22:G22"/>
    <mergeCell ref="I22:J22"/>
    <mergeCell ref="K22:M22"/>
    <mergeCell ref="B6:M6"/>
    <mergeCell ref="B7:M7"/>
    <mergeCell ref="B9:E9"/>
    <mergeCell ref="F9:H9"/>
    <mergeCell ref="I9:J9"/>
    <mergeCell ref="K9:M9"/>
  </mergeCells>
  <pageMargins left="0.7" right="0.7" top="0.75" bottom="0.75" header="0.3" footer="0.3"/>
  <pageSetup scale="4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7D28C-BF53-46D7-B2F8-BC928CAA384B}">
  <sheetPr>
    <pageSetUpPr fitToPage="1"/>
  </sheetPr>
  <dimension ref="A5:N81"/>
  <sheetViews>
    <sheetView topLeftCell="B1" workbookViewId="0">
      <selection activeCell="O1" sqref="O1"/>
    </sheetView>
  </sheetViews>
  <sheetFormatPr defaultColWidth="8.88671875" defaultRowHeight="14.4" x14ac:dyDescent="0.3"/>
  <cols>
    <col min="2" max="2" width="13.6640625" customWidth="1"/>
    <col min="3" max="3" width="21.33203125" customWidth="1"/>
    <col min="4" max="5" width="16.109375" customWidth="1"/>
    <col min="6" max="6" width="13.44140625" customWidth="1"/>
    <col min="7" max="7" width="15.109375" customWidth="1"/>
    <col min="8" max="8" width="14.33203125" customWidth="1"/>
    <col min="9" max="9" width="13.44140625" customWidth="1"/>
    <col min="10" max="10" width="13.6640625" customWidth="1"/>
    <col min="11" max="12" width="9.5546875" customWidth="1"/>
    <col min="13" max="13" width="14.44140625" customWidth="1"/>
  </cols>
  <sheetData>
    <row r="5" spans="2:10" ht="15.6" x14ac:dyDescent="0.3">
      <c r="B5" s="307" t="s">
        <v>54</v>
      </c>
      <c r="C5" s="307"/>
      <c r="D5" s="307"/>
      <c r="E5" s="307"/>
      <c r="F5" s="307"/>
      <c r="G5" s="307"/>
      <c r="H5" s="307"/>
      <c r="I5" s="307"/>
      <c r="J5" s="63"/>
    </row>
    <row r="6" spans="2:10" x14ac:dyDescent="0.3">
      <c r="B6" s="268" t="s">
        <v>55</v>
      </c>
      <c r="C6" s="268"/>
      <c r="D6" s="268"/>
      <c r="E6" s="268"/>
      <c r="F6" s="268"/>
      <c r="G6" s="268"/>
      <c r="H6" s="268"/>
      <c r="I6" s="268"/>
      <c r="J6" s="35"/>
    </row>
    <row r="7" spans="2:10" ht="15.6" x14ac:dyDescent="0.3">
      <c r="B7" s="307" t="s">
        <v>56</v>
      </c>
      <c r="C7" s="307"/>
      <c r="D7" s="307"/>
      <c r="E7" s="307"/>
      <c r="F7" s="307"/>
      <c r="G7" s="307"/>
      <c r="H7" s="307"/>
      <c r="I7" s="307"/>
      <c r="J7" s="35"/>
    </row>
    <row r="8" spans="2:10" ht="16.2" thickBot="1" x14ac:dyDescent="0.35">
      <c r="B8" s="64"/>
      <c r="C8" s="65"/>
      <c r="D8" s="65"/>
      <c r="E8" s="65"/>
      <c r="F8" s="65"/>
      <c r="G8" s="65"/>
      <c r="H8" s="65"/>
      <c r="I8" s="66"/>
      <c r="J8" s="35"/>
    </row>
    <row r="9" spans="2:10" ht="16.2" thickBot="1" x14ac:dyDescent="0.35">
      <c r="B9" s="308" t="s">
        <v>57</v>
      </c>
      <c r="C9" s="309"/>
      <c r="D9" s="309"/>
      <c r="E9" s="309"/>
      <c r="F9" s="309"/>
      <c r="G9" s="309"/>
      <c r="H9" s="309"/>
      <c r="I9" s="310"/>
      <c r="J9" s="63"/>
    </row>
    <row r="10" spans="2:10" ht="27" thickBot="1" x14ac:dyDescent="0.35">
      <c r="B10" s="67"/>
      <c r="C10" s="68" t="s">
        <v>0</v>
      </c>
      <c r="D10" s="69" t="s">
        <v>58</v>
      </c>
      <c r="E10" s="69" t="s">
        <v>59</v>
      </c>
      <c r="F10" s="70" t="s">
        <v>60</v>
      </c>
      <c r="G10" s="71" t="s">
        <v>2</v>
      </c>
      <c r="H10" s="72" t="s">
        <v>3</v>
      </c>
      <c r="I10" s="69" t="s">
        <v>14</v>
      </c>
      <c r="J10" s="73"/>
    </row>
    <row r="11" spans="2:10" x14ac:dyDescent="0.3">
      <c r="B11" s="74">
        <v>1</v>
      </c>
      <c r="C11" s="75" t="s">
        <v>61</v>
      </c>
      <c r="D11" s="213"/>
      <c r="E11" s="214"/>
      <c r="F11" s="213"/>
      <c r="G11" s="214"/>
      <c r="H11" s="213"/>
      <c r="I11" s="215"/>
      <c r="J11" s="76"/>
    </row>
    <row r="12" spans="2:10" x14ac:dyDescent="0.3">
      <c r="B12" s="77">
        <v>2</v>
      </c>
      <c r="C12" s="75" t="s">
        <v>7</v>
      </c>
      <c r="D12" s="216">
        <v>4</v>
      </c>
      <c r="E12" s="217"/>
      <c r="F12" s="216"/>
      <c r="G12" s="217">
        <v>4</v>
      </c>
      <c r="H12" s="216"/>
      <c r="I12" s="218">
        <v>4</v>
      </c>
      <c r="J12" s="76"/>
    </row>
    <row r="13" spans="2:10" x14ac:dyDescent="0.3">
      <c r="B13" s="77">
        <v>3</v>
      </c>
      <c r="C13" s="75" t="s">
        <v>8</v>
      </c>
      <c r="D13" s="216"/>
      <c r="E13" s="217"/>
      <c r="F13" s="216"/>
      <c r="G13" s="217"/>
      <c r="H13" s="216"/>
      <c r="I13" s="218"/>
      <c r="J13" s="76"/>
    </row>
    <row r="14" spans="2:10" x14ac:dyDescent="0.3">
      <c r="B14" s="77">
        <v>4</v>
      </c>
      <c r="C14" s="78" t="s">
        <v>9</v>
      </c>
      <c r="D14" s="219">
        <v>4</v>
      </c>
      <c r="E14" s="217"/>
      <c r="F14" s="216"/>
      <c r="G14" s="220">
        <v>4</v>
      </c>
      <c r="H14" s="216"/>
      <c r="I14" s="218">
        <v>4</v>
      </c>
      <c r="J14" s="76"/>
    </row>
    <row r="15" spans="2:10" ht="16.2" customHeight="1" x14ac:dyDescent="0.3">
      <c r="B15" s="79">
        <v>5</v>
      </c>
      <c r="C15" s="75" t="s">
        <v>10</v>
      </c>
      <c r="D15" s="221">
        <v>5</v>
      </c>
      <c r="E15" s="217"/>
      <c r="F15" s="216">
        <v>1</v>
      </c>
      <c r="G15" s="222">
        <v>6</v>
      </c>
      <c r="H15" s="216"/>
      <c r="I15" s="218">
        <v>6</v>
      </c>
      <c r="J15" s="76"/>
    </row>
    <row r="16" spans="2:10" ht="15" customHeight="1" x14ac:dyDescent="0.3">
      <c r="B16" s="80">
        <v>6</v>
      </c>
      <c r="C16" s="81" t="s">
        <v>11</v>
      </c>
      <c r="D16" s="216">
        <v>12</v>
      </c>
      <c r="E16" s="217"/>
      <c r="F16" s="216"/>
      <c r="G16" s="217">
        <v>12</v>
      </c>
      <c r="H16" s="216"/>
      <c r="I16" s="218">
        <v>12</v>
      </c>
      <c r="J16" s="76"/>
    </row>
    <row r="17" spans="1:10" ht="15" customHeight="1" x14ac:dyDescent="0.3">
      <c r="B17" s="80">
        <v>7</v>
      </c>
      <c r="C17" s="81" t="s">
        <v>12</v>
      </c>
      <c r="D17" s="216"/>
      <c r="E17" s="217"/>
      <c r="F17" s="216"/>
      <c r="G17" s="217"/>
      <c r="H17" s="216"/>
      <c r="I17" s="218"/>
      <c r="J17" s="76"/>
    </row>
    <row r="18" spans="1:10" ht="13.2" customHeight="1" thickBot="1" x14ac:dyDescent="0.35">
      <c r="B18" s="82">
        <v>8</v>
      </c>
      <c r="C18" s="83" t="s">
        <v>13</v>
      </c>
      <c r="D18" s="223">
        <v>10</v>
      </c>
      <c r="E18" s="224"/>
      <c r="F18" s="223"/>
      <c r="G18" s="224">
        <v>10</v>
      </c>
      <c r="H18" s="223"/>
      <c r="I18" s="225">
        <v>10</v>
      </c>
      <c r="J18" s="76"/>
    </row>
    <row r="19" spans="1:10" s="168" customFormat="1" ht="16.2" customHeight="1" thickBot="1" x14ac:dyDescent="0.35">
      <c r="B19" s="311" t="s">
        <v>14</v>
      </c>
      <c r="C19" s="312"/>
      <c r="D19" s="208">
        <f>SUM(D11:D18)</f>
        <v>35</v>
      </c>
      <c r="E19" s="209"/>
      <c r="F19" s="210"/>
      <c r="G19" s="211">
        <f>SUM(G11:G18)</f>
        <v>36</v>
      </c>
      <c r="H19" s="210"/>
      <c r="I19" s="212">
        <f>SUM(I11:I18)</f>
        <v>36</v>
      </c>
      <c r="J19" s="84"/>
    </row>
    <row r="20" spans="1:10" ht="16.2" customHeight="1" x14ac:dyDescent="0.3">
      <c r="B20" s="85"/>
      <c r="C20" s="85"/>
      <c r="D20" s="86"/>
      <c r="E20" s="84"/>
      <c r="F20" s="84"/>
      <c r="G20" s="84"/>
      <c r="H20" s="84"/>
      <c r="I20" s="84"/>
      <c r="J20" s="84"/>
    </row>
    <row r="21" spans="1:10" ht="16.2" customHeight="1" thickBot="1" x14ac:dyDescent="0.35">
      <c r="B21" s="85"/>
      <c r="C21" s="85"/>
      <c r="D21" s="86"/>
      <c r="E21" s="84"/>
      <c r="F21" s="84"/>
      <c r="G21" s="84"/>
      <c r="H21" s="84"/>
      <c r="I21" s="84"/>
      <c r="J21" s="84"/>
    </row>
    <row r="22" spans="1:10" ht="16.2" customHeight="1" thickBot="1" x14ac:dyDescent="0.35">
      <c r="B22" s="313" t="s">
        <v>62</v>
      </c>
      <c r="C22" s="314"/>
      <c r="D22" s="314"/>
      <c r="E22" s="314"/>
      <c r="F22" s="314"/>
      <c r="G22" s="314"/>
      <c r="H22" s="314"/>
      <c r="I22" s="314"/>
      <c r="J22" s="315"/>
    </row>
    <row r="23" spans="1:10" ht="25.95" customHeight="1" thickBot="1" x14ac:dyDescent="0.35">
      <c r="B23" s="87" t="s">
        <v>63</v>
      </c>
      <c r="C23" s="88" t="s">
        <v>64</v>
      </c>
      <c r="D23" s="88" t="s">
        <v>65</v>
      </c>
      <c r="E23" s="89" t="s">
        <v>66</v>
      </c>
      <c r="F23" s="90"/>
      <c r="G23" s="87" t="s">
        <v>67</v>
      </c>
      <c r="H23" s="88" t="s">
        <v>68</v>
      </c>
      <c r="I23" s="91" t="s">
        <v>69</v>
      </c>
      <c r="J23" s="92" t="s">
        <v>70</v>
      </c>
    </row>
    <row r="24" spans="1:10" ht="25.95" customHeight="1" x14ac:dyDescent="0.3">
      <c r="A24">
        <v>1</v>
      </c>
      <c r="B24" s="316" t="s">
        <v>10</v>
      </c>
      <c r="C24" s="93" t="s">
        <v>71</v>
      </c>
      <c r="D24" s="94"/>
      <c r="E24" s="319" t="s">
        <v>72</v>
      </c>
      <c r="F24" s="319"/>
      <c r="G24" s="95" t="s">
        <v>73</v>
      </c>
      <c r="H24" s="189">
        <v>1</v>
      </c>
      <c r="I24" s="95" t="s">
        <v>74</v>
      </c>
      <c r="J24" s="96"/>
    </row>
    <row r="25" spans="1:10" ht="25.95" customHeight="1" x14ac:dyDescent="0.3">
      <c r="A25">
        <v>2</v>
      </c>
      <c r="B25" s="317"/>
      <c r="C25" s="97" t="s">
        <v>75</v>
      </c>
      <c r="D25" s="98"/>
      <c r="E25" s="320" t="s">
        <v>76</v>
      </c>
      <c r="F25" s="320"/>
      <c r="G25" s="99" t="s">
        <v>77</v>
      </c>
      <c r="H25" s="190">
        <v>1</v>
      </c>
      <c r="I25" s="100" t="s">
        <v>78</v>
      </c>
      <c r="J25" s="101"/>
    </row>
    <row r="26" spans="1:10" ht="16.2" customHeight="1" x14ac:dyDescent="0.3">
      <c r="A26">
        <v>3</v>
      </c>
      <c r="B26" s="317"/>
      <c r="C26" s="102" t="s">
        <v>79</v>
      </c>
      <c r="D26" s="103"/>
      <c r="E26" s="321" t="s">
        <v>76</v>
      </c>
      <c r="F26" s="321"/>
      <c r="G26" s="104" t="s">
        <v>80</v>
      </c>
      <c r="H26" s="191">
        <v>2</v>
      </c>
      <c r="I26" s="105"/>
      <c r="J26" s="106" t="s">
        <v>78</v>
      </c>
    </row>
    <row r="27" spans="1:10" ht="16.2" customHeight="1" thickBot="1" x14ac:dyDescent="0.35">
      <c r="A27">
        <v>4</v>
      </c>
      <c r="B27" s="318"/>
      <c r="C27" s="107" t="s">
        <v>81</v>
      </c>
      <c r="D27" s="108"/>
      <c r="E27" s="109" t="s">
        <v>82</v>
      </c>
      <c r="F27" s="110"/>
      <c r="G27" s="111" t="s">
        <v>80</v>
      </c>
      <c r="H27" s="192">
        <v>2</v>
      </c>
      <c r="I27" s="112"/>
      <c r="J27" s="113" t="s">
        <v>78</v>
      </c>
    </row>
    <row r="28" spans="1:10" ht="16.2" customHeight="1" thickBot="1" x14ac:dyDescent="0.35">
      <c r="A28">
        <v>5</v>
      </c>
      <c r="B28" s="114" t="s">
        <v>7</v>
      </c>
      <c r="C28" s="115" t="s">
        <v>83</v>
      </c>
      <c r="D28" s="116"/>
      <c r="E28" s="117" t="s">
        <v>84</v>
      </c>
      <c r="F28" s="117"/>
      <c r="G28" s="118" t="s">
        <v>80</v>
      </c>
      <c r="H28" s="193">
        <v>4</v>
      </c>
      <c r="I28" s="119"/>
      <c r="J28" s="120" t="s">
        <v>74</v>
      </c>
    </row>
    <row r="29" spans="1:10" ht="16.2" customHeight="1" thickBot="1" x14ac:dyDescent="0.35">
      <c r="A29">
        <v>6</v>
      </c>
      <c r="B29" s="114" t="s">
        <v>9</v>
      </c>
      <c r="C29" s="121" t="s">
        <v>85</v>
      </c>
      <c r="D29" s="122"/>
      <c r="E29" s="123" t="s">
        <v>86</v>
      </c>
      <c r="F29" s="2"/>
      <c r="G29" s="124" t="s">
        <v>80</v>
      </c>
      <c r="H29" s="194">
        <v>4</v>
      </c>
      <c r="I29" s="125"/>
      <c r="J29" s="126" t="s">
        <v>74</v>
      </c>
    </row>
    <row r="30" spans="1:10" ht="16.2" customHeight="1" thickBot="1" x14ac:dyDescent="0.35">
      <c r="A30">
        <v>7</v>
      </c>
      <c r="B30" s="316" t="s">
        <v>11</v>
      </c>
      <c r="C30" s="127" t="s">
        <v>87</v>
      </c>
      <c r="D30" s="128" t="s">
        <v>88</v>
      </c>
      <c r="E30" s="129" t="s">
        <v>89</v>
      </c>
      <c r="F30" s="130"/>
      <c r="G30" s="131" t="s">
        <v>90</v>
      </c>
      <c r="H30" s="195">
        <v>1</v>
      </c>
      <c r="I30" s="132"/>
      <c r="J30" s="133" t="s">
        <v>74</v>
      </c>
    </row>
    <row r="31" spans="1:10" ht="16.2" customHeight="1" thickBot="1" x14ac:dyDescent="0.35">
      <c r="A31">
        <v>8</v>
      </c>
      <c r="B31" s="317"/>
      <c r="C31" s="134" t="s">
        <v>91</v>
      </c>
      <c r="D31" s="135" t="s">
        <v>92</v>
      </c>
      <c r="E31" s="129" t="s">
        <v>89</v>
      </c>
      <c r="F31" s="130"/>
      <c r="G31" s="104" t="s">
        <v>80</v>
      </c>
      <c r="H31" s="196">
        <v>1</v>
      </c>
      <c r="I31" s="136"/>
      <c r="J31" s="106" t="s">
        <v>74</v>
      </c>
    </row>
    <row r="32" spans="1:10" ht="16.2" customHeight="1" thickBot="1" x14ac:dyDescent="0.35">
      <c r="A32">
        <v>9</v>
      </c>
      <c r="B32" s="317"/>
      <c r="C32" s="134" t="s">
        <v>93</v>
      </c>
      <c r="D32" s="137" t="s">
        <v>94</v>
      </c>
      <c r="E32" s="129" t="s">
        <v>89</v>
      </c>
      <c r="F32" s="130"/>
      <c r="G32" s="104" t="s">
        <v>90</v>
      </c>
      <c r="H32" s="196">
        <v>1</v>
      </c>
      <c r="I32" s="136"/>
      <c r="J32" s="106" t="s">
        <v>74</v>
      </c>
    </row>
    <row r="33" spans="1:10" ht="16.2" customHeight="1" thickBot="1" x14ac:dyDescent="0.35">
      <c r="A33">
        <v>10</v>
      </c>
      <c r="B33" s="317"/>
      <c r="C33" s="134" t="s">
        <v>95</v>
      </c>
      <c r="D33" s="135" t="s">
        <v>96</v>
      </c>
      <c r="E33" s="129" t="s">
        <v>89</v>
      </c>
      <c r="F33" s="130"/>
      <c r="G33" s="104" t="s">
        <v>90</v>
      </c>
      <c r="H33" s="196">
        <v>1</v>
      </c>
      <c r="I33" s="136"/>
      <c r="J33" s="106" t="s">
        <v>74</v>
      </c>
    </row>
    <row r="34" spans="1:10" ht="16.2" customHeight="1" thickBot="1" x14ac:dyDescent="0.35">
      <c r="A34">
        <v>11</v>
      </c>
      <c r="B34" s="317"/>
      <c r="C34" s="134" t="s">
        <v>97</v>
      </c>
      <c r="D34" s="138" t="s">
        <v>98</v>
      </c>
      <c r="E34" s="129" t="s">
        <v>89</v>
      </c>
      <c r="F34" s="130"/>
      <c r="G34" s="104" t="s">
        <v>90</v>
      </c>
      <c r="H34" s="196">
        <v>1</v>
      </c>
      <c r="I34" s="136"/>
      <c r="J34" s="106" t="s">
        <v>74</v>
      </c>
    </row>
    <row r="35" spans="1:10" ht="16.2" customHeight="1" thickBot="1" x14ac:dyDescent="0.35">
      <c r="A35">
        <v>12</v>
      </c>
      <c r="B35" s="317"/>
      <c r="C35" s="134" t="s">
        <v>99</v>
      </c>
      <c r="D35" s="139" t="s">
        <v>100</v>
      </c>
      <c r="E35" s="129" t="s">
        <v>89</v>
      </c>
      <c r="F35" s="130"/>
      <c r="G35" s="104" t="s">
        <v>90</v>
      </c>
      <c r="H35" s="196">
        <v>1</v>
      </c>
      <c r="I35" s="136"/>
      <c r="J35" s="106" t="s">
        <v>74</v>
      </c>
    </row>
    <row r="36" spans="1:10" ht="16.2" customHeight="1" thickBot="1" x14ac:dyDescent="0.35">
      <c r="A36">
        <v>13</v>
      </c>
      <c r="B36" s="317"/>
      <c r="C36" s="134" t="s">
        <v>101</v>
      </c>
      <c r="D36" s="139" t="s">
        <v>102</v>
      </c>
      <c r="E36" s="129" t="s">
        <v>89</v>
      </c>
      <c r="F36" s="130"/>
      <c r="G36" s="104" t="s">
        <v>80</v>
      </c>
      <c r="H36" s="196">
        <v>1</v>
      </c>
      <c r="I36" s="136"/>
      <c r="J36" s="106" t="s">
        <v>74</v>
      </c>
    </row>
    <row r="37" spans="1:10" ht="16.2" customHeight="1" thickBot="1" x14ac:dyDescent="0.35">
      <c r="A37">
        <v>14</v>
      </c>
      <c r="B37" s="317"/>
      <c r="C37" s="134" t="s">
        <v>103</v>
      </c>
      <c r="D37" s="139" t="s">
        <v>104</v>
      </c>
      <c r="E37" s="129" t="s">
        <v>89</v>
      </c>
      <c r="F37" s="130"/>
      <c r="G37" s="104" t="s">
        <v>90</v>
      </c>
      <c r="H37" s="196">
        <v>1</v>
      </c>
      <c r="I37" s="136"/>
      <c r="J37" s="106" t="s">
        <v>74</v>
      </c>
    </row>
    <row r="38" spans="1:10" ht="16.2" customHeight="1" thickBot="1" x14ac:dyDescent="0.35">
      <c r="A38">
        <v>15</v>
      </c>
      <c r="B38" s="317"/>
      <c r="C38" s="134" t="s">
        <v>105</v>
      </c>
      <c r="D38" s="139" t="s">
        <v>106</v>
      </c>
      <c r="E38" s="129" t="s">
        <v>89</v>
      </c>
      <c r="F38" s="130"/>
      <c r="G38" s="104" t="s">
        <v>90</v>
      </c>
      <c r="H38" s="196">
        <v>1</v>
      </c>
      <c r="I38" s="136"/>
      <c r="J38" s="106" t="s">
        <v>74</v>
      </c>
    </row>
    <row r="39" spans="1:10" ht="16.2" customHeight="1" thickBot="1" x14ac:dyDescent="0.35">
      <c r="A39">
        <v>16</v>
      </c>
      <c r="B39" s="317"/>
      <c r="C39" s="134" t="s">
        <v>107</v>
      </c>
      <c r="D39" s="139" t="s">
        <v>108</v>
      </c>
      <c r="E39" s="129" t="s">
        <v>89</v>
      </c>
      <c r="F39" s="130"/>
      <c r="G39" s="104" t="s">
        <v>90</v>
      </c>
      <c r="H39" s="196">
        <v>1</v>
      </c>
      <c r="I39" s="136"/>
      <c r="J39" s="106" t="s">
        <v>74</v>
      </c>
    </row>
    <row r="40" spans="1:10" ht="16.2" customHeight="1" thickBot="1" x14ac:dyDescent="0.35">
      <c r="A40">
        <v>17</v>
      </c>
      <c r="B40" s="317"/>
      <c r="C40" s="134" t="s">
        <v>109</v>
      </c>
      <c r="D40" s="139" t="s">
        <v>110</v>
      </c>
      <c r="E40" s="129" t="s">
        <v>89</v>
      </c>
      <c r="F40" s="130"/>
      <c r="G40" s="104" t="s">
        <v>90</v>
      </c>
      <c r="H40" s="196">
        <v>1</v>
      </c>
      <c r="I40" s="136"/>
      <c r="J40" s="106" t="s">
        <v>74</v>
      </c>
    </row>
    <row r="41" spans="1:10" ht="16.2" customHeight="1" thickBot="1" x14ac:dyDescent="0.35">
      <c r="A41">
        <v>18</v>
      </c>
      <c r="B41" s="318"/>
      <c r="C41" s="140" t="s">
        <v>111</v>
      </c>
      <c r="D41" s="141" t="s">
        <v>112</v>
      </c>
      <c r="E41" s="142" t="s">
        <v>89</v>
      </c>
      <c r="F41" s="143"/>
      <c r="G41" s="144" t="s">
        <v>80</v>
      </c>
      <c r="H41" s="197">
        <v>1</v>
      </c>
      <c r="I41" s="145"/>
      <c r="J41" s="146" t="s">
        <v>74</v>
      </c>
    </row>
    <row r="42" spans="1:10" ht="16.2" customHeight="1" thickBot="1" x14ac:dyDescent="0.35">
      <c r="A42">
        <v>19</v>
      </c>
      <c r="B42" s="305" t="s">
        <v>13</v>
      </c>
      <c r="C42" s="127" t="s">
        <v>113</v>
      </c>
      <c r="D42" s="147" t="s">
        <v>114</v>
      </c>
      <c r="E42" s="148" t="s">
        <v>115</v>
      </c>
      <c r="F42" s="149"/>
      <c r="G42" s="131" t="s">
        <v>80</v>
      </c>
      <c r="H42" s="195">
        <v>1</v>
      </c>
      <c r="I42" s="150"/>
      <c r="J42" s="133" t="s">
        <v>74</v>
      </c>
    </row>
    <row r="43" spans="1:10" ht="16.2" customHeight="1" thickBot="1" x14ac:dyDescent="0.35">
      <c r="A43">
        <v>20</v>
      </c>
      <c r="B43" s="306"/>
      <c r="C43" s="134" t="s">
        <v>116</v>
      </c>
      <c r="D43" s="139" t="s">
        <v>117</v>
      </c>
      <c r="E43" s="151" t="s">
        <v>115</v>
      </c>
      <c r="F43" s="152"/>
      <c r="G43" s="104" t="s">
        <v>90</v>
      </c>
      <c r="H43" s="196">
        <v>1</v>
      </c>
      <c r="I43" s="98"/>
      <c r="J43" s="106" t="s">
        <v>74</v>
      </c>
    </row>
    <row r="44" spans="1:10" ht="16.2" customHeight="1" thickBot="1" x14ac:dyDescent="0.35">
      <c r="A44">
        <v>21</v>
      </c>
      <c r="B44" s="306"/>
      <c r="C44" s="153" t="s">
        <v>118</v>
      </c>
      <c r="D44" s="139" t="s">
        <v>119</v>
      </c>
      <c r="E44" s="151" t="s">
        <v>115</v>
      </c>
      <c r="F44" s="152"/>
      <c r="G44" s="104" t="s">
        <v>90</v>
      </c>
      <c r="H44" s="196">
        <v>1</v>
      </c>
      <c r="I44" s="98"/>
      <c r="J44" s="106" t="s">
        <v>74</v>
      </c>
    </row>
    <row r="45" spans="1:10" ht="16.2" customHeight="1" thickBot="1" x14ac:dyDescent="0.35">
      <c r="A45">
        <v>22</v>
      </c>
      <c r="B45" s="306"/>
      <c r="C45" s="134" t="s">
        <v>120</v>
      </c>
      <c r="D45" s="139" t="s">
        <v>121</v>
      </c>
      <c r="E45" s="151" t="s">
        <v>115</v>
      </c>
      <c r="F45" s="152"/>
      <c r="G45" s="104" t="s">
        <v>90</v>
      </c>
      <c r="H45" s="196">
        <v>1</v>
      </c>
      <c r="I45" s="98"/>
      <c r="J45" s="106" t="s">
        <v>74</v>
      </c>
    </row>
    <row r="46" spans="1:10" ht="16.2" customHeight="1" thickBot="1" x14ac:dyDescent="0.35">
      <c r="A46">
        <v>23</v>
      </c>
      <c r="B46" s="306"/>
      <c r="C46" s="154" t="s">
        <v>122</v>
      </c>
      <c r="D46" s="139" t="s">
        <v>123</v>
      </c>
      <c r="E46" s="151" t="s">
        <v>124</v>
      </c>
      <c r="F46" s="152"/>
      <c r="G46" s="104" t="s">
        <v>90</v>
      </c>
      <c r="H46" s="196">
        <v>1</v>
      </c>
      <c r="I46" s="98"/>
      <c r="J46" s="106" t="s">
        <v>74</v>
      </c>
    </row>
    <row r="47" spans="1:10" ht="16.2" customHeight="1" thickBot="1" x14ac:dyDescent="0.35">
      <c r="A47">
        <v>24</v>
      </c>
      <c r="B47" s="306"/>
      <c r="C47" s="134" t="s">
        <v>125</v>
      </c>
      <c r="D47" s="139" t="s">
        <v>126</v>
      </c>
      <c r="E47" s="151" t="s">
        <v>127</v>
      </c>
      <c r="F47" s="152"/>
      <c r="G47" s="104" t="s">
        <v>80</v>
      </c>
      <c r="H47" s="196">
        <v>1</v>
      </c>
      <c r="I47" s="98"/>
      <c r="J47" s="106" t="s">
        <v>74</v>
      </c>
    </row>
    <row r="48" spans="1:10" ht="16.2" customHeight="1" thickBot="1" x14ac:dyDescent="0.35">
      <c r="A48">
        <v>25</v>
      </c>
      <c r="B48" s="306"/>
      <c r="C48" s="134" t="s">
        <v>128</v>
      </c>
      <c r="D48" s="139" t="s">
        <v>129</v>
      </c>
      <c r="E48" s="151" t="s">
        <v>127</v>
      </c>
      <c r="F48" s="152"/>
      <c r="G48" s="104" t="s">
        <v>130</v>
      </c>
      <c r="H48" s="196">
        <v>1</v>
      </c>
      <c r="I48" s="98"/>
      <c r="J48" s="106" t="s">
        <v>74</v>
      </c>
    </row>
    <row r="49" spans="1:13" ht="16.2" customHeight="1" thickBot="1" x14ac:dyDescent="0.35">
      <c r="A49">
        <v>26</v>
      </c>
      <c r="B49" s="306"/>
      <c r="C49" s="134" t="s">
        <v>131</v>
      </c>
      <c r="D49" s="139" t="s">
        <v>132</v>
      </c>
      <c r="E49" s="151" t="s">
        <v>127</v>
      </c>
      <c r="F49" s="152"/>
      <c r="G49" s="104" t="s">
        <v>80</v>
      </c>
      <c r="H49" s="196">
        <v>1</v>
      </c>
      <c r="I49" s="98"/>
      <c r="J49" s="106" t="s">
        <v>74</v>
      </c>
      <c r="L49" s="183"/>
    </row>
    <row r="50" spans="1:13" ht="16.2" customHeight="1" thickBot="1" x14ac:dyDescent="0.35">
      <c r="A50">
        <v>27</v>
      </c>
      <c r="B50" s="306"/>
      <c r="C50" s="155" t="s">
        <v>133</v>
      </c>
      <c r="D50" s="139" t="s">
        <v>134</v>
      </c>
      <c r="E50" s="151" t="s">
        <v>135</v>
      </c>
      <c r="F50" s="152"/>
      <c r="G50" s="104" t="s">
        <v>80</v>
      </c>
      <c r="H50" s="196">
        <v>1</v>
      </c>
      <c r="I50" s="98"/>
      <c r="J50" s="106" t="s">
        <v>74</v>
      </c>
    </row>
    <row r="51" spans="1:13" ht="16.2" customHeight="1" x14ac:dyDescent="0.3">
      <c r="A51">
        <v>28</v>
      </c>
      <c r="B51" s="306"/>
      <c r="C51" s="198" t="s">
        <v>136</v>
      </c>
      <c r="D51" s="141" t="s">
        <v>137</v>
      </c>
      <c r="E51" s="199" t="s">
        <v>135</v>
      </c>
      <c r="F51" s="200"/>
      <c r="G51" s="144" t="s">
        <v>90</v>
      </c>
      <c r="H51" s="197">
        <v>1</v>
      </c>
      <c r="I51" s="201"/>
      <c r="J51" s="146" t="s">
        <v>74</v>
      </c>
    </row>
    <row r="52" spans="1:13" ht="16.2" customHeight="1" x14ac:dyDescent="0.3">
      <c r="B52" s="202"/>
      <c r="C52" s="203"/>
      <c r="D52" s="204"/>
      <c r="E52" s="4"/>
      <c r="F52" s="205"/>
      <c r="G52" s="206" t="s">
        <v>147</v>
      </c>
      <c r="H52" s="207">
        <f>SUM(H24:H51)</f>
        <v>36</v>
      </c>
      <c r="I52" s="206"/>
      <c r="J52" s="206"/>
    </row>
    <row r="53" spans="1:13" ht="16.2" customHeight="1" thickBot="1" x14ac:dyDescent="0.35">
      <c r="B53" s="157"/>
      <c r="C53" s="158"/>
      <c r="D53" s="156"/>
      <c r="E53" s="84"/>
      <c r="F53" s="84"/>
      <c r="G53" s="84"/>
      <c r="H53" s="84"/>
      <c r="I53" s="84"/>
      <c r="J53" s="84"/>
    </row>
    <row r="54" spans="1:13" ht="28.95" customHeight="1" thickBot="1" x14ac:dyDescent="0.35">
      <c r="B54" s="286" t="s">
        <v>138</v>
      </c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288"/>
    </row>
    <row r="55" spans="1:13" ht="20.399999999999999" customHeight="1" thickBot="1" x14ac:dyDescent="0.35">
      <c r="B55" s="289" t="s">
        <v>139</v>
      </c>
      <c r="C55" s="292" t="s">
        <v>140</v>
      </c>
      <c r="D55" s="293"/>
      <c r="E55" s="294"/>
      <c r="F55" s="292" t="s">
        <v>141</v>
      </c>
      <c r="G55" s="293"/>
      <c r="H55" s="294"/>
      <c r="I55" s="298" t="s">
        <v>142</v>
      </c>
      <c r="J55" s="299"/>
      <c r="K55" s="299"/>
      <c r="L55" s="299"/>
      <c r="M55" s="300"/>
    </row>
    <row r="56" spans="1:13" ht="20.399999999999999" customHeight="1" thickBot="1" x14ac:dyDescent="0.35">
      <c r="B56" s="290"/>
      <c r="C56" s="295"/>
      <c r="D56" s="296"/>
      <c r="E56" s="297"/>
      <c r="F56" s="295"/>
      <c r="G56" s="296"/>
      <c r="H56" s="297"/>
      <c r="I56" s="301" t="s">
        <v>143</v>
      </c>
      <c r="J56" s="302"/>
      <c r="K56" s="301" t="s">
        <v>144</v>
      </c>
      <c r="L56" s="302"/>
      <c r="M56" s="303" t="s">
        <v>14</v>
      </c>
    </row>
    <row r="57" spans="1:13" ht="32.4" customHeight="1" thickBot="1" x14ac:dyDescent="0.35">
      <c r="B57" s="291"/>
      <c r="C57" s="159" t="s">
        <v>145</v>
      </c>
      <c r="D57" s="159" t="s">
        <v>146</v>
      </c>
      <c r="E57" s="159" t="s">
        <v>147</v>
      </c>
      <c r="F57" s="160" t="s">
        <v>145</v>
      </c>
      <c r="G57" s="160" t="s">
        <v>146</v>
      </c>
      <c r="H57" s="160" t="s">
        <v>147</v>
      </c>
      <c r="I57" s="160" t="s">
        <v>145</v>
      </c>
      <c r="J57" s="160" t="s">
        <v>146</v>
      </c>
      <c r="K57" s="160" t="s">
        <v>145</v>
      </c>
      <c r="L57" s="160" t="s">
        <v>146</v>
      </c>
      <c r="M57" s="304"/>
    </row>
    <row r="58" spans="1:13" ht="15" thickBot="1" x14ac:dyDescent="0.35">
      <c r="B58" s="161" t="s">
        <v>6</v>
      </c>
      <c r="C58" s="240">
        <v>49495</v>
      </c>
      <c r="D58" s="241">
        <v>35903</v>
      </c>
      <c r="E58" s="242">
        <f>C58+D58</f>
        <v>85398</v>
      </c>
      <c r="F58" s="240"/>
      <c r="G58" s="242"/>
      <c r="H58" s="243"/>
      <c r="I58" s="244">
        <v>25</v>
      </c>
      <c r="J58" s="243">
        <v>75</v>
      </c>
      <c r="K58" s="244">
        <v>500</v>
      </c>
      <c r="L58" s="243">
        <v>200</v>
      </c>
      <c r="M58" s="226">
        <f>I58+J58+K58+L58</f>
        <v>800</v>
      </c>
    </row>
    <row r="59" spans="1:13" ht="15" thickBot="1" x14ac:dyDescent="0.35">
      <c r="B59" s="161" t="s">
        <v>7</v>
      </c>
      <c r="C59" s="240">
        <v>9354</v>
      </c>
      <c r="D59" s="241">
        <v>34545</v>
      </c>
      <c r="E59" s="242">
        <f t="shared" ref="E59:E68" si="0">C59+D59</f>
        <v>43899</v>
      </c>
      <c r="F59" s="241"/>
      <c r="G59" s="240"/>
      <c r="H59" s="243"/>
      <c r="I59" s="228">
        <v>15.52</v>
      </c>
      <c r="J59" s="229">
        <v>126.66</v>
      </c>
      <c r="K59" s="230">
        <v>379</v>
      </c>
      <c r="L59" s="229">
        <v>5600.22</v>
      </c>
      <c r="M59" s="226">
        <f t="shared" ref="M59:M67" si="1">I59+J59+K59+L59</f>
        <v>6121.4000000000005</v>
      </c>
    </row>
    <row r="60" spans="1:13" ht="15" thickBot="1" x14ac:dyDescent="0.35">
      <c r="B60" s="161" t="s">
        <v>9</v>
      </c>
      <c r="C60" s="240"/>
      <c r="D60" s="241"/>
      <c r="E60" s="242"/>
      <c r="F60" s="241"/>
      <c r="G60" s="240"/>
      <c r="H60" s="243"/>
      <c r="I60" s="228"/>
      <c r="J60" s="229"/>
      <c r="K60" s="230"/>
      <c r="L60" s="229"/>
      <c r="M60" s="226">
        <v>1729</v>
      </c>
    </row>
    <row r="61" spans="1:13" ht="15" thickBot="1" x14ac:dyDescent="0.35">
      <c r="B61" s="162" t="s">
        <v>8</v>
      </c>
      <c r="C61" s="241">
        <v>1927</v>
      </c>
      <c r="D61" s="241">
        <v>6721</v>
      </c>
      <c r="E61" s="241">
        <f t="shared" ref="E61" si="2">+C61+D61</f>
        <v>8648</v>
      </c>
      <c r="F61" s="241"/>
      <c r="G61" s="240"/>
      <c r="H61" s="243"/>
      <c r="I61" s="229">
        <v>7.2</v>
      </c>
      <c r="J61" s="229">
        <v>30</v>
      </c>
      <c r="K61" s="229">
        <v>136.81</v>
      </c>
      <c r="L61" s="229">
        <v>350.28</v>
      </c>
      <c r="M61" s="226">
        <f t="shared" si="1"/>
        <v>524.29</v>
      </c>
    </row>
    <row r="62" spans="1:13" ht="34.200000000000003" customHeight="1" thickBot="1" x14ac:dyDescent="0.35">
      <c r="B62" s="163" t="s">
        <v>148</v>
      </c>
      <c r="C62" s="245">
        <v>6100</v>
      </c>
      <c r="D62" s="246">
        <v>0</v>
      </c>
      <c r="E62" s="247">
        <f t="shared" si="0"/>
        <v>6100</v>
      </c>
      <c r="F62" s="245"/>
      <c r="G62" s="248"/>
      <c r="H62" s="249"/>
      <c r="I62" s="250">
        <v>0</v>
      </c>
      <c r="J62" s="249"/>
      <c r="K62" s="251"/>
      <c r="L62" s="252"/>
      <c r="M62" s="237">
        <f t="shared" si="1"/>
        <v>0</v>
      </c>
    </row>
    <row r="63" spans="1:13" ht="15" thickBot="1" x14ac:dyDescent="0.35">
      <c r="B63" s="161" t="s">
        <v>10</v>
      </c>
      <c r="C63" s="253">
        <v>44978</v>
      </c>
      <c r="D63" s="254">
        <v>34143</v>
      </c>
      <c r="E63" s="255">
        <f t="shared" ref="E63" si="3">+C63+D63</f>
        <v>79121</v>
      </c>
      <c r="F63" s="229"/>
      <c r="G63" s="230"/>
      <c r="H63" s="243"/>
      <c r="I63" s="229">
        <v>0</v>
      </c>
      <c r="J63" s="230">
        <v>0</v>
      </c>
      <c r="K63" s="229">
        <v>142.22999999999999</v>
      </c>
      <c r="L63" s="231">
        <v>874.85</v>
      </c>
      <c r="M63" s="238">
        <f t="shared" si="1"/>
        <v>1017.08</v>
      </c>
    </row>
    <row r="64" spans="1:13" ht="18.600000000000001" customHeight="1" thickBot="1" x14ac:dyDescent="0.35">
      <c r="B64" s="162" t="s">
        <v>11</v>
      </c>
      <c r="C64" s="256">
        <v>22867</v>
      </c>
      <c r="D64" s="257">
        <v>157267</v>
      </c>
      <c r="E64" s="258">
        <f t="shared" si="0"/>
        <v>180134</v>
      </c>
      <c r="F64" s="259"/>
      <c r="G64" s="258"/>
      <c r="H64" s="260">
        <f t="shared" ref="H64:H68" si="4">F64+G64</f>
        <v>0</v>
      </c>
      <c r="I64" s="261">
        <v>0</v>
      </c>
      <c r="J64" s="260">
        <v>0</v>
      </c>
      <c r="K64" s="236">
        <v>100</v>
      </c>
      <c r="L64" s="261">
        <v>136.44</v>
      </c>
      <c r="M64" s="233">
        <f t="shared" si="1"/>
        <v>236.44</v>
      </c>
    </row>
    <row r="65" spans="2:14" ht="21.6" customHeight="1" thickBot="1" x14ac:dyDescent="0.35">
      <c r="B65" s="164" t="s">
        <v>149</v>
      </c>
      <c r="C65" s="262">
        <v>39997</v>
      </c>
      <c r="D65" s="263">
        <v>20003</v>
      </c>
      <c r="E65" s="264">
        <f t="shared" si="0"/>
        <v>60000</v>
      </c>
      <c r="F65" s="240"/>
      <c r="G65" s="242"/>
      <c r="H65" s="243">
        <f t="shared" si="4"/>
        <v>0</v>
      </c>
      <c r="I65" s="244">
        <v>175</v>
      </c>
      <c r="J65" s="243">
        <v>350</v>
      </c>
      <c r="K65" s="244">
        <v>954</v>
      </c>
      <c r="L65" s="243">
        <v>1900</v>
      </c>
      <c r="M65" s="226">
        <f t="shared" si="1"/>
        <v>3379</v>
      </c>
    </row>
    <row r="66" spans="2:14" ht="29.4" thickBot="1" x14ac:dyDescent="0.35">
      <c r="B66" s="164" t="s">
        <v>150</v>
      </c>
      <c r="C66" s="240">
        <v>37000</v>
      </c>
      <c r="D66" s="241">
        <v>0</v>
      </c>
      <c r="E66" s="264">
        <f t="shared" si="0"/>
        <v>37000</v>
      </c>
      <c r="F66" s="240"/>
      <c r="G66" s="265"/>
      <c r="H66" s="243">
        <f t="shared" si="4"/>
        <v>0</v>
      </c>
      <c r="I66" s="266">
        <v>0</v>
      </c>
      <c r="J66" s="267">
        <v>0</v>
      </c>
      <c r="K66" s="244">
        <v>0</v>
      </c>
      <c r="L66" s="243">
        <v>0</v>
      </c>
      <c r="M66" s="226">
        <f t="shared" si="1"/>
        <v>0</v>
      </c>
    </row>
    <row r="67" spans="2:14" ht="15" thickBot="1" x14ac:dyDescent="0.35">
      <c r="B67" s="162" t="s">
        <v>13</v>
      </c>
      <c r="C67" s="228">
        <v>25000</v>
      </c>
      <c r="D67" s="229">
        <v>100000</v>
      </c>
      <c r="E67" s="242">
        <f t="shared" si="0"/>
        <v>125000</v>
      </c>
      <c r="F67" s="240"/>
      <c r="G67" s="242"/>
      <c r="H67" s="243">
        <f t="shared" si="4"/>
        <v>0</v>
      </c>
      <c r="I67" s="244">
        <v>0</v>
      </c>
      <c r="J67" s="243"/>
      <c r="K67" s="244">
        <v>652</v>
      </c>
      <c r="L67" s="243">
        <v>1022.13</v>
      </c>
      <c r="M67" s="226">
        <f t="shared" si="1"/>
        <v>1674.13</v>
      </c>
    </row>
    <row r="68" spans="2:14" s="1" customFormat="1" ht="16.2" thickBot="1" x14ac:dyDescent="0.35">
      <c r="B68" s="239" t="s">
        <v>14</v>
      </c>
      <c r="C68" s="232">
        <f>SUM(C58:C67)</f>
        <v>236718</v>
      </c>
      <c r="D68" s="235">
        <f>SUM(D58:D67)</f>
        <v>388582</v>
      </c>
      <c r="E68" s="232">
        <f t="shared" si="0"/>
        <v>625300</v>
      </c>
      <c r="F68" s="232"/>
      <c r="G68" s="232"/>
      <c r="H68" s="227">
        <f t="shared" si="4"/>
        <v>0</v>
      </c>
      <c r="I68" s="234">
        <f>SUM(I58:I67)</f>
        <v>222.72</v>
      </c>
      <c r="J68" s="235">
        <f>SUM(J58:J67)</f>
        <v>581.66</v>
      </c>
      <c r="K68" s="234">
        <f>SUM(K58:K67)</f>
        <v>2864.04</v>
      </c>
      <c r="L68" s="235">
        <f>SUM(L58:L67)</f>
        <v>10083.92</v>
      </c>
      <c r="M68" s="227">
        <f>SUM(M58:M67)</f>
        <v>15481.340000000004</v>
      </c>
    </row>
    <row r="69" spans="2:14" ht="18" x14ac:dyDescent="0.35">
      <c r="I69" s="165"/>
      <c r="J69" s="165"/>
      <c r="K69" s="165"/>
      <c r="L69" s="165"/>
      <c r="M69" s="165"/>
    </row>
    <row r="71" spans="2:14" ht="15" customHeight="1" x14ac:dyDescent="0.3">
      <c r="B71" s="283"/>
      <c r="C71" s="283"/>
      <c r="D71" s="283"/>
      <c r="E71" s="284"/>
      <c r="F71" s="284"/>
      <c r="G71" s="284"/>
      <c r="H71" s="284"/>
      <c r="I71" s="284"/>
      <c r="J71" s="284"/>
      <c r="K71" s="284"/>
      <c r="L71" s="284"/>
      <c r="N71" s="166"/>
    </row>
    <row r="72" spans="2:14" ht="16.2" customHeight="1" x14ac:dyDescent="0.3">
      <c r="B72" s="283"/>
      <c r="C72" s="283"/>
      <c r="D72" s="283"/>
      <c r="E72" s="285"/>
      <c r="F72" s="285"/>
      <c r="G72" s="285"/>
      <c r="H72" s="285"/>
      <c r="I72" s="285"/>
      <c r="J72" s="285"/>
      <c r="K72" s="285"/>
      <c r="L72" s="167"/>
    </row>
    <row r="73" spans="2:14" ht="16.2" customHeight="1" x14ac:dyDescent="0.3">
      <c r="B73" s="283"/>
      <c r="C73" s="283"/>
      <c r="D73" s="283"/>
      <c r="E73" s="167"/>
      <c r="F73" s="167"/>
      <c r="G73" s="167"/>
      <c r="H73" s="167"/>
      <c r="I73" s="167"/>
      <c r="J73" s="167"/>
      <c r="K73" s="167"/>
      <c r="L73" s="167"/>
    </row>
    <row r="74" spans="2:14" x14ac:dyDescent="0.3">
      <c r="B74" s="168"/>
      <c r="C74" s="35"/>
      <c r="D74" s="169"/>
    </row>
    <row r="75" spans="2:14" x14ac:dyDescent="0.3">
      <c r="B75" s="281"/>
      <c r="C75" s="35"/>
      <c r="D75" s="169"/>
    </row>
    <row r="76" spans="2:14" x14ac:dyDescent="0.3">
      <c r="B76" s="281"/>
      <c r="C76" s="35"/>
      <c r="D76" s="169"/>
    </row>
    <row r="77" spans="2:14" x14ac:dyDescent="0.3">
      <c r="B77" s="281"/>
      <c r="C77" s="35"/>
      <c r="D77" s="169"/>
    </row>
    <row r="78" spans="2:14" x14ac:dyDescent="0.3">
      <c r="B78" s="170"/>
      <c r="E78" s="171"/>
      <c r="F78" s="166"/>
      <c r="G78" s="166"/>
      <c r="H78" s="166"/>
    </row>
    <row r="79" spans="2:14" x14ac:dyDescent="0.3">
      <c r="B79" s="170"/>
      <c r="E79" s="171"/>
      <c r="F79" s="166"/>
      <c r="G79" s="166"/>
      <c r="H79" s="166"/>
    </row>
    <row r="80" spans="2:14" x14ac:dyDescent="0.3">
      <c r="B80" s="170"/>
      <c r="E80" s="171"/>
      <c r="F80" s="166"/>
      <c r="G80" s="166"/>
      <c r="H80" s="166"/>
    </row>
    <row r="81" spans="2:8" ht="15.6" x14ac:dyDescent="0.3">
      <c r="B81" s="282"/>
      <c r="C81" s="282"/>
      <c r="D81" s="282"/>
      <c r="E81" s="282"/>
      <c r="F81" s="63"/>
      <c r="G81" s="3"/>
      <c r="H81" s="3"/>
    </row>
  </sheetData>
  <mergeCells count="28">
    <mergeCell ref="B42:B51"/>
    <mergeCell ref="B5:I5"/>
    <mergeCell ref="B6:I6"/>
    <mergeCell ref="B7:I7"/>
    <mergeCell ref="B9:I9"/>
    <mergeCell ref="B19:C19"/>
    <mergeCell ref="B22:J22"/>
    <mergeCell ref="B24:B27"/>
    <mergeCell ref="E24:F24"/>
    <mergeCell ref="E25:F25"/>
    <mergeCell ref="E26:F26"/>
    <mergeCell ref="B30:B41"/>
    <mergeCell ref="B54:M54"/>
    <mergeCell ref="B55:B57"/>
    <mergeCell ref="C55:E56"/>
    <mergeCell ref="F55:H56"/>
    <mergeCell ref="I55:M55"/>
    <mergeCell ref="I56:J56"/>
    <mergeCell ref="K56:L56"/>
    <mergeCell ref="M56:M57"/>
    <mergeCell ref="B75:B77"/>
    <mergeCell ref="B81:E81"/>
    <mergeCell ref="B71:B73"/>
    <mergeCell ref="C71:C73"/>
    <mergeCell ref="D71:D73"/>
    <mergeCell ref="E71:L71"/>
    <mergeCell ref="E72:G72"/>
    <mergeCell ref="H72:K72"/>
  </mergeCells>
  <pageMargins left="0.7" right="0.7" top="0.75" bottom="0.75" header="0.3" footer="0.3"/>
  <pageSetup scale="5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3BE22-1125-48A5-969C-A1E8D6639957}">
  <sheetPr>
    <pageSetUpPr fitToPage="1"/>
  </sheetPr>
  <dimension ref="A4:M29"/>
  <sheetViews>
    <sheetView zoomScale="114" workbookViewId="0">
      <selection activeCell="P14" sqref="P14"/>
    </sheetView>
  </sheetViews>
  <sheetFormatPr defaultColWidth="11.5546875" defaultRowHeight="15" x14ac:dyDescent="0.25"/>
  <cols>
    <col min="1" max="1" width="15.109375" style="1" customWidth="1"/>
    <col min="2" max="4" width="11.5546875" style="1"/>
    <col min="5" max="5" width="12.5546875" style="1" customWidth="1"/>
    <col min="6" max="16384" width="11.5546875" style="1"/>
  </cols>
  <sheetData>
    <row r="4" spans="1:13" x14ac:dyDescent="0.25">
      <c r="A4" s="323" t="s">
        <v>185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</row>
    <row r="5" spans="1:13" x14ac:dyDescent="0.25">
      <c r="A5" s="324" t="s">
        <v>186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</row>
    <row r="6" spans="1:13" x14ac:dyDescent="0.25">
      <c r="A6" s="1" t="s">
        <v>187</v>
      </c>
    </row>
    <row r="7" spans="1:13" s="2" customFormat="1" ht="15.6" x14ac:dyDescent="0.3">
      <c r="A7" s="5" t="s">
        <v>0</v>
      </c>
      <c r="B7" s="3" t="s">
        <v>1</v>
      </c>
      <c r="C7" s="27" t="s">
        <v>15</v>
      </c>
      <c r="D7" s="28" t="s">
        <v>16</v>
      </c>
      <c r="E7" s="29" t="s">
        <v>17</v>
      </c>
      <c r="F7" s="3" t="s">
        <v>4</v>
      </c>
      <c r="G7" s="27" t="s">
        <v>15</v>
      </c>
      <c r="H7" s="28" t="s">
        <v>16</v>
      </c>
      <c r="I7" s="29" t="s">
        <v>17</v>
      </c>
      <c r="J7" s="3" t="s">
        <v>5</v>
      </c>
      <c r="K7" s="27" t="s">
        <v>15</v>
      </c>
      <c r="L7" s="28" t="s">
        <v>16</v>
      </c>
      <c r="M7" s="29" t="s">
        <v>17</v>
      </c>
    </row>
    <row r="8" spans="1:13" s="2" customFormat="1" ht="15.6" x14ac:dyDescent="0.3">
      <c r="A8" s="4" t="s">
        <v>6</v>
      </c>
      <c r="B8" s="13">
        <v>0</v>
      </c>
      <c r="C8" s="13">
        <v>0</v>
      </c>
      <c r="D8" s="13">
        <v>0</v>
      </c>
      <c r="E8" s="9">
        <f>+C8+D8</f>
        <v>0</v>
      </c>
      <c r="F8" s="13">
        <v>2</v>
      </c>
      <c r="G8" s="13">
        <v>18</v>
      </c>
      <c r="H8" s="8">
        <v>12</v>
      </c>
      <c r="I8" s="9">
        <v>30</v>
      </c>
      <c r="J8" s="16">
        <v>1</v>
      </c>
      <c r="K8" s="17">
        <v>9</v>
      </c>
      <c r="L8" s="17">
        <v>2</v>
      </c>
      <c r="M8" s="18">
        <v>11</v>
      </c>
    </row>
    <row r="9" spans="1:13" s="2" customFormat="1" ht="15.6" x14ac:dyDescent="0.3">
      <c r="A9" s="4" t="s">
        <v>7</v>
      </c>
      <c r="B9" s="13">
        <v>0</v>
      </c>
      <c r="C9" s="13">
        <v>0</v>
      </c>
      <c r="D9" s="13">
        <v>0</v>
      </c>
      <c r="E9" s="9">
        <f t="shared" ref="E9:E15" si="0">+C9+D9</f>
        <v>0</v>
      </c>
      <c r="F9" s="14">
        <v>5</v>
      </c>
      <c r="G9" s="14">
        <v>31</v>
      </c>
      <c r="H9" s="14">
        <v>8</v>
      </c>
      <c r="I9" s="14">
        <v>39</v>
      </c>
      <c r="J9" s="16">
        <v>6</v>
      </c>
      <c r="K9" s="17">
        <v>68</v>
      </c>
      <c r="L9" s="17">
        <v>3</v>
      </c>
      <c r="M9" s="18">
        <v>71</v>
      </c>
    </row>
    <row r="10" spans="1:13" s="2" customFormat="1" ht="15.6" x14ac:dyDescent="0.3">
      <c r="A10" s="4" t="s">
        <v>8</v>
      </c>
      <c r="B10" s="13">
        <v>0</v>
      </c>
      <c r="C10" s="13">
        <v>0</v>
      </c>
      <c r="D10" s="13">
        <v>0</v>
      </c>
      <c r="E10" s="9">
        <f t="shared" si="0"/>
        <v>0</v>
      </c>
      <c r="F10" s="7"/>
      <c r="G10" s="7"/>
      <c r="H10" s="7"/>
      <c r="I10" s="7"/>
      <c r="J10" s="19"/>
      <c r="K10" s="20"/>
      <c r="L10" s="20"/>
      <c r="M10" s="21"/>
    </row>
    <row r="11" spans="1:13" s="2" customFormat="1" ht="15.6" x14ac:dyDescent="0.3">
      <c r="A11" s="4" t="s">
        <v>9</v>
      </c>
      <c r="B11" s="13">
        <v>0</v>
      </c>
      <c r="C11" s="13">
        <v>0</v>
      </c>
      <c r="D11" s="13">
        <v>0</v>
      </c>
      <c r="E11" s="9">
        <f t="shared" si="0"/>
        <v>0</v>
      </c>
      <c r="F11" s="6">
        <v>2</v>
      </c>
      <c r="G11" s="6">
        <v>54</v>
      </c>
      <c r="H11" s="6">
        <v>9</v>
      </c>
      <c r="I11" s="6">
        <v>63</v>
      </c>
      <c r="J11" s="22">
        <v>2</v>
      </c>
      <c r="K11" s="23">
        <v>42</v>
      </c>
      <c r="L11" s="23">
        <v>2</v>
      </c>
      <c r="M11" s="24">
        <v>44</v>
      </c>
    </row>
    <row r="12" spans="1:13" s="2" customFormat="1" ht="15.6" x14ac:dyDescent="0.3">
      <c r="A12" s="4" t="s">
        <v>10</v>
      </c>
      <c r="B12" s="13">
        <v>0</v>
      </c>
      <c r="C12" s="13">
        <v>0</v>
      </c>
      <c r="D12" s="13">
        <v>0</v>
      </c>
      <c r="E12" s="9">
        <f t="shared" si="0"/>
        <v>0</v>
      </c>
      <c r="F12" s="10"/>
      <c r="G12" s="10"/>
      <c r="H12" s="10"/>
      <c r="I12" s="10"/>
      <c r="J12" s="22"/>
      <c r="K12" s="23"/>
      <c r="L12" s="23"/>
      <c r="M12" s="24"/>
    </row>
    <row r="13" spans="1:13" s="2" customFormat="1" ht="15.6" x14ac:dyDescent="0.3">
      <c r="A13" s="4" t="s">
        <v>11</v>
      </c>
      <c r="B13" s="13">
        <v>0</v>
      </c>
      <c r="C13" s="13">
        <v>0</v>
      </c>
      <c r="D13" s="13">
        <v>0</v>
      </c>
      <c r="E13" s="9">
        <f t="shared" si="0"/>
        <v>0</v>
      </c>
      <c r="F13" s="6"/>
      <c r="G13" s="6"/>
      <c r="H13" s="6"/>
      <c r="I13" s="6"/>
      <c r="J13" s="22"/>
      <c r="K13" s="23"/>
      <c r="L13" s="23"/>
      <c r="M13" s="24"/>
    </row>
    <row r="14" spans="1:13" s="2" customFormat="1" ht="15.6" x14ac:dyDescent="0.3">
      <c r="A14" s="4" t="s">
        <v>12</v>
      </c>
      <c r="B14" s="13">
        <v>0</v>
      </c>
      <c r="C14" s="13">
        <v>0</v>
      </c>
      <c r="D14" s="13">
        <v>0</v>
      </c>
      <c r="E14" s="9">
        <f t="shared" si="0"/>
        <v>0</v>
      </c>
      <c r="F14" s="7"/>
      <c r="G14" s="7"/>
      <c r="H14" s="7"/>
      <c r="I14" s="7"/>
      <c r="J14" s="22"/>
      <c r="K14" s="23"/>
      <c r="L14" s="23"/>
      <c r="M14" s="24"/>
    </row>
    <row r="15" spans="1:13" s="2" customFormat="1" ht="21.6" customHeight="1" x14ac:dyDescent="0.3">
      <c r="A15" s="4" t="s">
        <v>13</v>
      </c>
      <c r="B15" s="13">
        <v>0</v>
      </c>
      <c r="C15" s="13">
        <v>0</v>
      </c>
      <c r="D15" s="13">
        <v>0</v>
      </c>
      <c r="E15" s="9">
        <f t="shared" si="0"/>
        <v>0</v>
      </c>
      <c r="F15" s="11">
        <v>6</v>
      </c>
      <c r="G15" s="11">
        <v>88</v>
      </c>
      <c r="H15" s="11">
        <v>25</v>
      </c>
      <c r="I15" s="11">
        <v>113</v>
      </c>
      <c r="J15" s="16">
        <v>3</v>
      </c>
      <c r="K15" s="17">
        <v>7</v>
      </c>
      <c r="L15" s="17">
        <v>2</v>
      </c>
      <c r="M15" s="18">
        <v>9</v>
      </c>
    </row>
    <row r="16" spans="1:13" s="3" customFormat="1" ht="22.95" customHeight="1" thickBot="1" x14ac:dyDescent="0.35">
      <c r="A16" s="4" t="s">
        <v>14</v>
      </c>
      <c r="B16" s="15">
        <f t="shared" ref="B16:E16" si="1">SUM(B8:B15)</f>
        <v>0</v>
      </c>
      <c r="C16" s="15">
        <f t="shared" si="1"/>
        <v>0</v>
      </c>
      <c r="D16" s="15">
        <f t="shared" si="1"/>
        <v>0</v>
      </c>
      <c r="E16" s="15">
        <f t="shared" si="1"/>
        <v>0</v>
      </c>
      <c r="F16" s="15">
        <f t="shared" ref="F16:M16" si="2">SUM(F8:F15)</f>
        <v>15</v>
      </c>
      <c r="G16" s="15">
        <f t="shared" si="2"/>
        <v>191</v>
      </c>
      <c r="H16" s="15">
        <f t="shared" si="2"/>
        <v>54</v>
      </c>
      <c r="I16" s="15">
        <f t="shared" si="2"/>
        <v>245</v>
      </c>
      <c r="J16" s="25">
        <f t="shared" si="2"/>
        <v>12</v>
      </c>
      <c r="K16" s="26">
        <f t="shared" si="2"/>
        <v>126</v>
      </c>
      <c r="L16" s="26">
        <f t="shared" si="2"/>
        <v>9</v>
      </c>
      <c r="M16" s="26">
        <f t="shared" si="2"/>
        <v>135</v>
      </c>
    </row>
    <row r="17" spans="1:11" ht="16.2" thickTop="1" x14ac:dyDescent="0.3">
      <c r="B17" s="12"/>
      <c r="C17" s="12"/>
      <c r="D17" s="12"/>
      <c r="E17" s="12"/>
      <c r="F17" s="12"/>
      <c r="G17" s="12"/>
      <c r="H17" s="12"/>
      <c r="I17" s="12"/>
    </row>
    <row r="19" spans="1:11" x14ac:dyDescent="0.25">
      <c r="A19" s="30" t="s">
        <v>188</v>
      </c>
      <c r="B19" s="322" t="s">
        <v>19</v>
      </c>
      <c r="C19" s="322"/>
      <c r="D19" s="322"/>
      <c r="E19" s="322"/>
      <c r="F19" s="322"/>
      <c r="G19" s="322"/>
      <c r="H19" s="322"/>
      <c r="I19" s="322" t="s">
        <v>20</v>
      </c>
      <c r="J19" s="322"/>
      <c r="K19" s="322"/>
    </row>
    <row r="20" spans="1:11" ht="41.4" x14ac:dyDescent="0.25">
      <c r="A20" s="29" t="s">
        <v>21</v>
      </c>
      <c r="B20" s="29" t="s">
        <v>22</v>
      </c>
      <c r="C20" s="29" t="s">
        <v>23</v>
      </c>
      <c r="D20" s="29" t="s">
        <v>24</v>
      </c>
      <c r="E20" s="29" t="s">
        <v>25</v>
      </c>
      <c r="F20" s="29" t="s">
        <v>26</v>
      </c>
      <c r="G20" s="29" t="s">
        <v>27</v>
      </c>
      <c r="H20" s="29" t="s">
        <v>28</v>
      </c>
      <c r="I20" s="27" t="s">
        <v>15</v>
      </c>
      <c r="J20" s="28" t="s">
        <v>16</v>
      </c>
      <c r="K20" s="29" t="s">
        <v>17</v>
      </c>
    </row>
    <row r="21" spans="1:11" x14ac:dyDescent="0.25">
      <c r="A21" s="30" t="s">
        <v>29</v>
      </c>
      <c r="B21" s="31">
        <v>100</v>
      </c>
      <c r="C21" s="31">
        <v>44</v>
      </c>
      <c r="D21" s="31">
        <v>2</v>
      </c>
      <c r="E21" s="31">
        <v>1</v>
      </c>
      <c r="F21" s="31">
        <v>1</v>
      </c>
      <c r="G21" s="32">
        <v>0</v>
      </c>
      <c r="H21" s="32">
        <v>0</v>
      </c>
      <c r="I21" s="32">
        <v>138</v>
      </c>
      <c r="J21" s="32">
        <v>24</v>
      </c>
      <c r="K21" s="32">
        <v>162</v>
      </c>
    </row>
    <row r="22" spans="1:11" x14ac:dyDescent="0.25">
      <c r="A22" s="30" t="s">
        <v>30</v>
      </c>
      <c r="B22" s="31">
        <v>262</v>
      </c>
      <c r="C22" s="31">
        <v>76</v>
      </c>
      <c r="D22" s="31">
        <v>8</v>
      </c>
      <c r="E22" s="31">
        <v>6</v>
      </c>
      <c r="F22" s="31">
        <v>10</v>
      </c>
      <c r="G22" s="32">
        <v>0</v>
      </c>
      <c r="H22" s="32">
        <v>0</v>
      </c>
      <c r="I22" s="32">
        <v>502</v>
      </c>
      <c r="J22" s="32">
        <v>44</v>
      </c>
      <c r="K22" s="32">
        <v>546</v>
      </c>
    </row>
    <row r="23" spans="1:11" x14ac:dyDescent="0.25">
      <c r="A23" s="30" t="s">
        <v>31</v>
      </c>
      <c r="B23" s="31">
        <v>118</v>
      </c>
      <c r="C23" s="31">
        <v>5</v>
      </c>
      <c r="D23" s="31">
        <v>0</v>
      </c>
      <c r="E23" s="31">
        <v>0</v>
      </c>
      <c r="F23" s="31">
        <v>0</v>
      </c>
      <c r="G23" s="32">
        <v>0</v>
      </c>
      <c r="H23" s="32">
        <v>0</v>
      </c>
      <c r="I23" s="32">
        <v>71</v>
      </c>
      <c r="J23" s="32">
        <v>5</v>
      </c>
      <c r="K23" s="32">
        <v>76</v>
      </c>
    </row>
    <row r="24" spans="1:11" x14ac:dyDescent="0.25">
      <c r="A24" s="30" t="s">
        <v>32</v>
      </c>
      <c r="B24" s="31">
        <v>255</v>
      </c>
      <c r="C24" s="31">
        <v>14</v>
      </c>
      <c r="D24" s="31">
        <v>3</v>
      </c>
      <c r="E24" s="31">
        <v>0</v>
      </c>
      <c r="F24" s="31">
        <v>6</v>
      </c>
      <c r="G24" s="32">
        <v>0</v>
      </c>
      <c r="H24" s="32">
        <v>0</v>
      </c>
      <c r="I24" s="32">
        <v>265</v>
      </c>
      <c r="J24" s="32">
        <v>67</v>
      </c>
      <c r="K24" s="32">
        <v>332</v>
      </c>
    </row>
    <row r="25" spans="1:11" x14ac:dyDescent="0.25">
      <c r="A25" s="30" t="s">
        <v>33</v>
      </c>
      <c r="B25" s="31">
        <v>145</v>
      </c>
      <c r="C25" s="31">
        <v>10</v>
      </c>
      <c r="D25" s="31">
        <v>3</v>
      </c>
      <c r="E25" s="31">
        <v>5</v>
      </c>
      <c r="F25" s="31">
        <v>4</v>
      </c>
      <c r="G25" s="32">
        <v>0</v>
      </c>
      <c r="H25" s="32">
        <v>0</v>
      </c>
      <c r="I25" s="32">
        <v>208</v>
      </c>
      <c r="J25" s="32">
        <v>47</v>
      </c>
      <c r="K25" s="32">
        <v>255</v>
      </c>
    </row>
    <row r="26" spans="1:11" x14ac:dyDescent="0.25">
      <c r="A26" s="30" t="s">
        <v>34</v>
      </c>
      <c r="B26" s="31">
        <v>245</v>
      </c>
      <c r="C26" s="31">
        <v>78</v>
      </c>
      <c r="D26" s="31">
        <v>33</v>
      </c>
      <c r="E26" s="31">
        <v>13</v>
      </c>
      <c r="F26" s="31">
        <v>0</v>
      </c>
      <c r="G26" s="32">
        <v>0</v>
      </c>
      <c r="H26" s="32">
        <v>0</v>
      </c>
      <c r="I26" s="32">
        <v>422</v>
      </c>
      <c r="J26" s="32">
        <v>84</v>
      </c>
      <c r="K26" s="32">
        <v>506</v>
      </c>
    </row>
    <row r="27" spans="1:11" x14ac:dyDescent="0.25">
      <c r="A27" s="30" t="s">
        <v>35</v>
      </c>
      <c r="B27" s="31">
        <v>95</v>
      </c>
      <c r="C27" s="31">
        <v>41</v>
      </c>
      <c r="D27" s="31">
        <v>11</v>
      </c>
      <c r="E27" s="31">
        <v>1</v>
      </c>
      <c r="F27" s="31">
        <v>2</v>
      </c>
      <c r="G27" s="32">
        <v>0</v>
      </c>
      <c r="H27" s="32">
        <v>0</v>
      </c>
      <c r="I27" s="32">
        <v>198</v>
      </c>
      <c r="J27" s="32">
        <v>14</v>
      </c>
      <c r="K27" s="32">
        <v>212</v>
      </c>
    </row>
    <row r="28" spans="1:11" x14ac:dyDescent="0.25">
      <c r="A28" s="30" t="s">
        <v>36</v>
      </c>
      <c r="B28" s="31">
        <v>263</v>
      </c>
      <c r="C28" s="31">
        <v>84</v>
      </c>
      <c r="D28" s="31">
        <v>47</v>
      </c>
      <c r="E28" s="31">
        <v>28</v>
      </c>
      <c r="F28" s="31">
        <v>5</v>
      </c>
      <c r="G28" s="32">
        <v>0</v>
      </c>
      <c r="H28" s="32">
        <v>0</v>
      </c>
      <c r="I28" s="32">
        <v>428</v>
      </c>
      <c r="J28" s="32">
        <v>91</v>
      </c>
      <c r="K28" s="32">
        <v>519</v>
      </c>
    </row>
    <row r="29" spans="1:11" ht="15.6" x14ac:dyDescent="0.3">
      <c r="A29" s="30" t="s">
        <v>17</v>
      </c>
      <c r="B29" s="33">
        <f t="shared" ref="B29:K29" si="3">SUM(B21:B28)</f>
        <v>1483</v>
      </c>
      <c r="C29" s="33">
        <f t="shared" si="3"/>
        <v>352</v>
      </c>
      <c r="D29" s="33">
        <f t="shared" si="3"/>
        <v>107</v>
      </c>
      <c r="E29" s="33">
        <f t="shared" si="3"/>
        <v>54</v>
      </c>
      <c r="F29" s="33">
        <f t="shared" si="3"/>
        <v>28</v>
      </c>
      <c r="G29" s="32">
        <f t="shared" si="3"/>
        <v>0</v>
      </c>
      <c r="H29" s="33">
        <f t="shared" si="3"/>
        <v>0</v>
      </c>
      <c r="I29" s="34">
        <f t="shared" si="3"/>
        <v>2232</v>
      </c>
      <c r="J29" s="34">
        <f t="shared" si="3"/>
        <v>376</v>
      </c>
      <c r="K29" s="34">
        <f t="shared" si="3"/>
        <v>2608</v>
      </c>
    </row>
  </sheetData>
  <mergeCells count="4">
    <mergeCell ref="B19:H19"/>
    <mergeCell ref="I19:K19"/>
    <mergeCell ref="A4:M4"/>
    <mergeCell ref="A5:M5"/>
  </mergeCells>
  <pageMargins left="0.7" right="0.7" top="0.75" bottom="0.75" header="0.3" footer="0.3"/>
  <pageSetup scale="58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2F61D-52DD-4A0B-9617-7CC65BEB8C7D}">
  <sheetPr>
    <pageSetUpPr fitToPage="1"/>
  </sheetPr>
  <dimension ref="A5:J39"/>
  <sheetViews>
    <sheetView workbookViewId="0">
      <selection activeCell="C30" sqref="C30"/>
    </sheetView>
  </sheetViews>
  <sheetFormatPr defaultColWidth="11.5546875" defaultRowHeight="14.4" x14ac:dyDescent="0.3"/>
  <cols>
    <col min="1" max="1" width="6" customWidth="1"/>
    <col min="2" max="2" width="67.44140625" customWidth="1"/>
    <col min="3" max="3" width="12.33203125" customWidth="1"/>
    <col min="4" max="4" width="14.5546875" customWidth="1"/>
    <col min="5" max="5" width="14.6640625" customWidth="1"/>
    <col min="6" max="10" width="0" hidden="1" customWidth="1"/>
  </cols>
  <sheetData>
    <row r="5" spans="1:3" ht="33.6" customHeight="1" x14ac:dyDescent="0.3">
      <c r="A5" s="331" t="s">
        <v>189</v>
      </c>
      <c r="B5" s="331"/>
      <c r="C5" s="331"/>
    </row>
    <row r="6" spans="1:3" ht="18" x14ac:dyDescent="0.35">
      <c r="A6" s="330"/>
      <c r="B6" s="330"/>
      <c r="C6" s="330"/>
    </row>
    <row r="7" spans="1:3" x14ac:dyDescent="0.3">
      <c r="A7" s="168" t="s">
        <v>151</v>
      </c>
      <c r="C7" s="174" t="s">
        <v>190</v>
      </c>
    </row>
    <row r="8" spans="1:3" x14ac:dyDescent="0.3">
      <c r="A8" s="172" t="s">
        <v>152</v>
      </c>
      <c r="B8" s="173" t="s">
        <v>153</v>
      </c>
      <c r="C8" s="174" t="s">
        <v>18</v>
      </c>
    </row>
    <row r="9" spans="1:3" x14ac:dyDescent="0.3">
      <c r="A9" s="175">
        <v>1</v>
      </c>
      <c r="B9" s="176" t="s">
        <v>154</v>
      </c>
      <c r="C9" s="177">
        <v>15</v>
      </c>
    </row>
    <row r="10" spans="1:3" x14ac:dyDescent="0.3">
      <c r="A10" s="175">
        <v>2</v>
      </c>
      <c r="B10" s="176" t="s">
        <v>155</v>
      </c>
      <c r="C10" s="177">
        <v>15</v>
      </c>
    </row>
    <row r="11" spans="1:3" x14ac:dyDescent="0.3">
      <c r="A11" s="175">
        <v>3</v>
      </c>
      <c r="B11" s="176" t="s">
        <v>156</v>
      </c>
      <c r="C11" s="177">
        <v>15</v>
      </c>
    </row>
    <row r="12" spans="1:3" x14ac:dyDescent="0.3">
      <c r="A12" s="175">
        <v>4</v>
      </c>
      <c r="B12" s="176" t="s">
        <v>157</v>
      </c>
      <c r="C12" s="177">
        <v>15</v>
      </c>
    </row>
    <row r="13" spans="1:3" x14ac:dyDescent="0.3">
      <c r="A13" s="175">
        <v>5</v>
      </c>
      <c r="B13" s="176" t="s">
        <v>158</v>
      </c>
      <c r="C13" s="177">
        <v>0</v>
      </c>
    </row>
    <row r="14" spans="1:3" x14ac:dyDescent="0.3">
      <c r="A14" s="175">
        <v>6</v>
      </c>
      <c r="B14" s="176" t="s">
        <v>159</v>
      </c>
      <c r="C14" s="177">
        <v>15</v>
      </c>
    </row>
    <row r="15" spans="1:3" ht="28.8" x14ac:dyDescent="0.3">
      <c r="A15" s="175">
        <v>7</v>
      </c>
      <c r="B15" s="176" t="s">
        <v>160</v>
      </c>
      <c r="C15" s="178">
        <v>172</v>
      </c>
    </row>
    <row r="16" spans="1:3" x14ac:dyDescent="0.3">
      <c r="A16" s="175">
        <v>8</v>
      </c>
      <c r="B16" s="176" t="s">
        <v>161</v>
      </c>
      <c r="C16" s="177">
        <v>0</v>
      </c>
    </row>
    <row r="19" spans="1:10" ht="15.6" x14ac:dyDescent="0.3">
      <c r="A19" s="168" t="s">
        <v>162</v>
      </c>
      <c r="C19" s="174" t="s">
        <v>190</v>
      </c>
      <c r="F19" s="188"/>
      <c r="G19" s="188"/>
      <c r="H19" s="188"/>
      <c r="I19" s="188"/>
      <c r="J19" s="188"/>
    </row>
    <row r="20" spans="1:10" ht="15.6" x14ac:dyDescent="0.3">
      <c r="A20" s="179" t="s">
        <v>152</v>
      </c>
      <c r="B20" s="179" t="s">
        <v>153</v>
      </c>
      <c r="C20" s="174" t="s">
        <v>18</v>
      </c>
      <c r="F20" s="172" t="s">
        <v>163</v>
      </c>
      <c r="G20" s="172" t="s">
        <v>164</v>
      </c>
      <c r="H20" s="172" t="s">
        <v>165</v>
      </c>
      <c r="I20" s="172" t="s">
        <v>166</v>
      </c>
      <c r="J20" s="172" t="s">
        <v>167</v>
      </c>
    </row>
    <row r="21" spans="1:10" x14ac:dyDescent="0.3">
      <c r="A21" s="175">
        <v>1</v>
      </c>
      <c r="B21" s="180" t="s">
        <v>168</v>
      </c>
      <c r="C21" s="175">
        <v>15</v>
      </c>
      <c r="F21" s="175">
        <v>0</v>
      </c>
      <c r="G21" s="175">
        <v>0</v>
      </c>
      <c r="H21" s="175">
        <v>0</v>
      </c>
      <c r="I21" s="175">
        <v>0</v>
      </c>
      <c r="J21" s="177">
        <v>0</v>
      </c>
    </row>
    <row r="22" spans="1:10" x14ac:dyDescent="0.3">
      <c r="A22" s="175">
        <v>2</v>
      </c>
      <c r="B22" s="180" t="s">
        <v>169</v>
      </c>
      <c r="C22" s="175">
        <v>8</v>
      </c>
      <c r="F22" s="175">
        <v>0</v>
      </c>
      <c r="G22" s="175">
        <v>8</v>
      </c>
      <c r="H22" s="175">
        <v>0</v>
      </c>
      <c r="I22" s="175">
        <v>9</v>
      </c>
      <c r="J22" s="175">
        <v>9</v>
      </c>
    </row>
    <row r="23" spans="1:10" x14ac:dyDescent="0.3">
      <c r="A23" s="175">
        <v>3</v>
      </c>
      <c r="B23" s="180" t="s">
        <v>170</v>
      </c>
      <c r="C23" s="175">
        <v>8</v>
      </c>
      <c r="F23" s="175">
        <v>0</v>
      </c>
      <c r="G23" s="175">
        <v>8</v>
      </c>
      <c r="H23" s="175">
        <v>0</v>
      </c>
      <c r="I23" s="175">
        <v>9</v>
      </c>
      <c r="J23" s="175">
        <v>9</v>
      </c>
    </row>
    <row r="24" spans="1:10" x14ac:dyDescent="0.3">
      <c r="A24" s="175">
        <v>4</v>
      </c>
      <c r="B24" s="180" t="s">
        <v>171</v>
      </c>
      <c r="C24" s="177">
        <v>0</v>
      </c>
      <c r="F24" s="177">
        <v>0</v>
      </c>
      <c r="G24" s="177">
        <v>0</v>
      </c>
      <c r="H24" s="175">
        <v>0</v>
      </c>
      <c r="I24" s="177">
        <v>0</v>
      </c>
      <c r="J24" s="175">
        <v>0</v>
      </c>
    </row>
    <row r="25" spans="1:10" x14ac:dyDescent="0.3">
      <c r="A25" s="175">
        <v>5</v>
      </c>
      <c r="B25" s="180" t="s">
        <v>172</v>
      </c>
      <c r="C25" s="175">
        <v>15</v>
      </c>
      <c r="F25" s="175">
        <v>0</v>
      </c>
      <c r="G25" s="175">
        <v>0</v>
      </c>
      <c r="H25" s="175">
        <v>0</v>
      </c>
      <c r="I25" s="175">
        <v>0</v>
      </c>
      <c r="J25" s="175">
        <v>0</v>
      </c>
    </row>
    <row r="26" spans="1:10" ht="28.8" x14ac:dyDescent="0.3">
      <c r="A26" s="175">
        <v>6</v>
      </c>
      <c r="B26" s="180" t="s">
        <v>173</v>
      </c>
      <c r="C26" s="175">
        <v>57</v>
      </c>
      <c r="F26" s="175">
        <v>9</v>
      </c>
      <c r="G26" s="175">
        <v>34</v>
      </c>
      <c r="H26" s="175">
        <v>15</v>
      </c>
      <c r="I26" s="175">
        <v>32</v>
      </c>
      <c r="J26" s="175">
        <v>61</v>
      </c>
    </row>
    <row r="29" spans="1:10" x14ac:dyDescent="0.3">
      <c r="A29" s="332" t="s">
        <v>191</v>
      </c>
      <c r="B29" s="333"/>
      <c r="C29" s="325" t="s">
        <v>192</v>
      </c>
      <c r="D29" s="326"/>
      <c r="E29" s="327"/>
    </row>
    <row r="30" spans="1:10" x14ac:dyDescent="0.3">
      <c r="A30" s="172" t="s">
        <v>152</v>
      </c>
      <c r="B30" s="172" t="s">
        <v>153</v>
      </c>
      <c r="C30" s="181" t="s">
        <v>174</v>
      </c>
      <c r="D30" s="181" t="s">
        <v>175</v>
      </c>
      <c r="E30" s="181" t="s">
        <v>147</v>
      </c>
    </row>
    <row r="31" spans="1:10" x14ac:dyDescent="0.3">
      <c r="A31" s="175">
        <v>1</v>
      </c>
      <c r="B31" s="180" t="s">
        <v>176</v>
      </c>
      <c r="C31" s="177">
        <v>17</v>
      </c>
      <c r="D31" s="177">
        <v>48</v>
      </c>
      <c r="E31" s="182">
        <f>SUM(C31:D31)</f>
        <v>65</v>
      </c>
    </row>
    <row r="32" spans="1:10" x14ac:dyDescent="0.3">
      <c r="A32" s="175">
        <v>2</v>
      </c>
      <c r="B32" s="180" t="s">
        <v>177</v>
      </c>
      <c r="C32" s="177">
        <v>17</v>
      </c>
      <c r="D32" s="177">
        <v>48</v>
      </c>
      <c r="E32" s="182">
        <f t="shared" ref="E32:E39" si="0">SUM(C32:D32)</f>
        <v>65</v>
      </c>
    </row>
    <row r="33" spans="1:5" ht="28.8" x14ac:dyDescent="0.3">
      <c r="A33" s="175">
        <v>3</v>
      </c>
      <c r="B33" s="180" t="s">
        <v>178</v>
      </c>
      <c r="C33" s="177">
        <v>17</v>
      </c>
      <c r="D33" s="177">
        <v>48</v>
      </c>
      <c r="E33" s="182">
        <f t="shared" si="0"/>
        <v>65</v>
      </c>
    </row>
    <row r="34" spans="1:5" ht="28.8" x14ac:dyDescent="0.3">
      <c r="A34" s="175">
        <v>4</v>
      </c>
      <c r="B34" s="180" t="s">
        <v>179</v>
      </c>
      <c r="C34" s="177">
        <v>0</v>
      </c>
      <c r="D34" s="177">
        <v>0</v>
      </c>
      <c r="E34" s="182">
        <f t="shared" si="0"/>
        <v>0</v>
      </c>
    </row>
    <row r="35" spans="1:5" x14ac:dyDescent="0.3">
      <c r="A35" s="175">
        <v>5</v>
      </c>
      <c r="B35" s="180" t="s">
        <v>180</v>
      </c>
      <c r="C35" s="177">
        <v>18</v>
      </c>
      <c r="D35" s="177">
        <v>63</v>
      </c>
      <c r="E35" s="182">
        <f t="shared" si="0"/>
        <v>81</v>
      </c>
    </row>
    <row r="36" spans="1:5" x14ac:dyDescent="0.3">
      <c r="A36" s="175">
        <v>6</v>
      </c>
      <c r="B36" s="180" t="s">
        <v>181</v>
      </c>
      <c r="C36" s="328">
        <v>0</v>
      </c>
      <c r="D36" s="329"/>
      <c r="E36" s="183">
        <f t="shared" si="0"/>
        <v>0</v>
      </c>
    </row>
    <row r="37" spans="1:5" x14ac:dyDescent="0.3">
      <c r="A37" s="175">
        <v>7</v>
      </c>
      <c r="B37" s="180" t="s">
        <v>182</v>
      </c>
      <c r="C37" s="184">
        <v>1099.8699999999999</v>
      </c>
      <c r="D37" s="185">
        <v>38503.15</v>
      </c>
      <c r="E37" s="186">
        <f t="shared" si="0"/>
        <v>39603.020000000004</v>
      </c>
    </row>
    <row r="38" spans="1:5" x14ac:dyDescent="0.3">
      <c r="A38" s="175">
        <v>8</v>
      </c>
      <c r="B38" s="180" t="s">
        <v>183</v>
      </c>
      <c r="C38" s="187">
        <v>393466.05</v>
      </c>
      <c r="D38" s="185">
        <v>6739089.8600000003</v>
      </c>
      <c r="E38" s="186">
        <f t="shared" si="0"/>
        <v>7132555.9100000001</v>
      </c>
    </row>
    <row r="39" spans="1:5" x14ac:dyDescent="0.3">
      <c r="A39" s="175">
        <v>9</v>
      </c>
      <c r="B39" s="180" t="s">
        <v>184</v>
      </c>
      <c r="C39" s="328">
        <v>0</v>
      </c>
      <c r="D39" s="329"/>
      <c r="E39" s="183">
        <f t="shared" si="0"/>
        <v>0</v>
      </c>
    </row>
  </sheetData>
  <mergeCells count="6">
    <mergeCell ref="C29:E29"/>
    <mergeCell ref="C36:D36"/>
    <mergeCell ref="C39:D39"/>
    <mergeCell ref="A6:C6"/>
    <mergeCell ref="A5:C5"/>
    <mergeCell ref="A29:B29"/>
  </mergeCells>
  <pageMargins left="0.7" right="0.7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PRODUCCIÓN</vt:lpstr>
      <vt:lpstr>MIP</vt:lpstr>
      <vt:lpstr>POSCOSECHA</vt:lpstr>
      <vt:lpstr>EXT. y CAPAC.</vt:lpstr>
      <vt:lpstr>MERCADO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Mañan</dc:creator>
  <cp:lastModifiedBy>Allison De La Rosa</cp:lastModifiedBy>
  <cp:lastPrinted>2022-10-13T15:04:12Z</cp:lastPrinted>
  <dcterms:created xsi:type="dcterms:W3CDTF">2021-10-08T15:15:18Z</dcterms:created>
  <dcterms:modified xsi:type="dcterms:W3CDTF">2022-11-16T19:38:15Z</dcterms:modified>
</cp:coreProperties>
</file>