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\Downloads\"/>
    </mc:Choice>
  </mc:AlternateContent>
  <xr:revisionPtr revIDLastSave="0" documentId="13_ncr:1_{EC11EC63-932D-41D4-97DB-BCD24CF418FC}" xr6:coauthVersionLast="47" xr6:coauthVersionMax="47" xr10:uidLastSave="{00000000-0000-0000-0000-000000000000}"/>
  <bookViews>
    <workbookView xWindow="-108" yWindow="-108" windowWidth="23256" windowHeight="12456" activeTab="4" xr2:uid="{153FA581-7C91-40CE-9A19-09904ED713C4}"/>
  </bookViews>
  <sheets>
    <sheet name="PRODUCCIÓN" sheetId="1" r:id="rId1"/>
    <sheet name="MIP" sheetId="2" r:id="rId2"/>
    <sheet name="POSCOSECHA" sheetId="3" r:id="rId3"/>
    <sheet name="EXTENSIÓN-CAPACITACIÓN" sheetId="4" r:id="rId4"/>
    <sheet name="MERCADO Y CERTIFICACIÓ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3" l="1"/>
  <c r="AC28" i="4"/>
  <c r="AC27" i="4"/>
  <c r="AC26" i="4"/>
  <c r="AC25" i="4"/>
  <c r="AC24" i="4"/>
  <c r="AC23" i="4"/>
  <c r="AC22" i="4"/>
  <c r="AC21" i="4"/>
  <c r="Q28" i="4"/>
  <c r="Q27" i="4"/>
  <c r="Q26" i="4"/>
  <c r="Q25" i="4"/>
  <c r="Q24" i="4"/>
  <c r="Q23" i="4"/>
  <c r="Q22" i="4"/>
  <c r="Q21" i="4"/>
  <c r="M28" i="4"/>
  <c r="M27" i="4"/>
  <c r="M26" i="4"/>
  <c r="M25" i="4"/>
  <c r="M24" i="4"/>
  <c r="M23" i="4"/>
  <c r="M22" i="4"/>
  <c r="M21" i="4"/>
  <c r="I28" i="4"/>
  <c r="I27" i="4"/>
  <c r="I26" i="4"/>
  <c r="I25" i="4"/>
  <c r="I24" i="4"/>
  <c r="I23" i="4"/>
  <c r="I22" i="4"/>
  <c r="I21" i="4"/>
  <c r="E28" i="4"/>
  <c r="E27" i="4"/>
  <c r="E26" i="4"/>
  <c r="E25" i="4"/>
  <c r="E24" i="4"/>
  <c r="E23" i="4"/>
  <c r="E22" i="4"/>
  <c r="E21" i="4"/>
  <c r="E29" i="4" s="1"/>
  <c r="AB29" i="4"/>
  <c r="AA29" i="4"/>
  <c r="Z29" i="4"/>
  <c r="Y29" i="4"/>
  <c r="X29" i="4"/>
  <c r="W29" i="4"/>
  <c r="V29" i="4"/>
  <c r="U29" i="4"/>
  <c r="T29" i="4"/>
  <c r="S29" i="4"/>
  <c r="R29" i="4"/>
  <c r="P29" i="4"/>
  <c r="O29" i="4"/>
  <c r="N29" i="4"/>
  <c r="L29" i="4"/>
  <c r="K29" i="4"/>
  <c r="J29" i="4"/>
  <c r="H29" i="4"/>
  <c r="G29" i="4"/>
  <c r="F29" i="4"/>
  <c r="D29" i="4"/>
  <c r="C29" i="4"/>
  <c r="B29" i="4"/>
  <c r="E38" i="6"/>
  <c r="E37" i="6"/>
  <c r="E36" i="6"/>
  <c r="E35" i="6"/>
  <c r="E34" i="6"/>
  <c r="E33" i="6"/>
  <c r="E32" i="6"/>
  <c r="E31" i="6"/>
  <c r="E30" i="6"/>
  <c r="Q29" i="4" l="1"/>
  <c r="AC29" i="4"/>
  <c r="M29" i="4"/>
  <c r="I29" i="4"/>
  <c r="M17" i="4"/>
  <c r="L17" i="4"/>
  <c r="K17" i="4"/>
  <c r="J17" i="4"/>
  <c r="I17" i="4"/>
  <c r="H17" i="4"/>
  <c r="G17" i="4"/>
  <c r="F17" i="4"/>
  <c r="E17" i="4"/>
  <c r="D17" i="4"/>
  <c r="C17" i="4"/>
  <c r="B17" i="4"/>
  <c r="C35" i="3"/>
  <c r="B35" i="3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G17" i="3"/>
  <c r="F17" i="3"/>
  <c r="E17" i="3"/>
  <c r="C17" i="3"/>
  <c r="H16" i="3"/>
  <c r="H15" i="3"/>
  <c r="H14" i="3"/>
  <c r="H13" i="3"/>
  <c r="H12" i="3"/>
  <c r="H11" i="3"/>
  <c r="H10" i="3"/>
  <c r="H9" i="3"/>
  <c r="H17" i="3" l="1"/>
  <c r="D35" i="3"/>
  <c r="F35" i="3" s="1"/>
  <c r="F10" i="1"/>
  <c r="F12" i="1"/>
  <c r="J11" i="1" l="1"/>
  <c r="F16" i="1" l="1"/>
  <c r="F11" i="1"/>
  <c r="F13" i="1"/>
  <c r="F14" i="1"/>
  <c r="F15" i="1"/>
  <c r="F17" i="1"/>
  <c r="E18" i="1"/>
  <c r="D18" i="1"/>
  <c r="C18" i="1"/>
  <c r="I18" i="1"/>
  <c r="H18" i="1"/>
  <c r="G18" i="1"/>
  <c r="F36" i="2" l="1"/>
  <c r="J16" i="1"/>
  <c r="E43" i="2" l="1"/>
  <c r="D43" i="2"/>
  <c r="C43" i="2"/>
  <c r="B43" i="2"/>
  <c r="E30" i="2"/>
  <c r="D30" i="2"/>
  <c r="C30" i="2"/>
  <c r="B30" i="2"/>
  <c r="F40" i="2"/>
  <c r="F27" i="2"/>
  <c r="F42" i="2"/>
  <c r="F29" i="2"/>
  <c r="F41" i="2"/>
  <c r="F28" i="2"/>
  <c r="F35" i="2"/>
  <c r="F22" i="2"/>
  <c r="F37" i="2"/>
  <c r="F24" i="2"/>
  <c r="F38" i="2"/>
  <c r="F25" i="2"/>
  <c r="F23" i="2"/>
  <c r="F39" i="2"/>
  <c r="F26" i="2"/>
  <c r="F17" i="2"/>
  <c r="E17" i="2"/>
  <c r="D17" i="2"/>
  <c r="C17" i="2"/>
  <c r="B17" i="2"/>
  <c r="L14" i="2"/>
  <c r="G14" i="2"/>
  <c r="L16" i="2"/>
  <c r="G16" i="2"/>
  <c r="G15" i="2"/>
  <c r="G9" i="2"/>
  <c r="G11" i="2"/>
  <c r="G12" i="2"/>
  <c r="G10" i="2"/>
  <c r="G13" i="2"/>
  <c r="H17" i="2" l="1"/>
  <c r="L10" i="2"/>
  <c r="L13" i="2"/>
  <c r="L11" i="2"/>
  <c r="G17" i="2"/>
  <c r="F43" i="2"/>
  <c r="F30" i="2"/>
  <c r="I17" i="2" l="1"/>
  <c r="L9" i="2"/>
  <c r="L12" i="2"/>
  <c r="B18" i="1" l="1"/>
  <c r="J15" i="1"/>
  <c r="J17" i="1"/>
  <c r="J13" i="1"/>
  <c r="J14" i="1"/>
  <c r="J12" i="1"/>
  <c r="J10" i="1"/>
  <c r="K17" i="2" l="1"/>
  <c r="J17" i="2"/>
  <c r="L15" i="2"/>
  <c r="L17" i="2" s="1"/>
  <c r="J18" i="1"/>
  <c r="F18" i="1" l="1"/>
</calcChain>
</file>

<file path=xl/sharedStrings.xml><?xml version="1.0" encoding="utf-8"?>
<sst xmlns="http://schemas.openxmlformats.org/spreadsheetml/2006/main" count="255" uniqueCount="95">
  <si>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</si>
  <si>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</si>
  <si>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</si>
  <si>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</si>
  <si>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</si>
  <si>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</si>
  <si>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</si>
  <si>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</si>
  <si>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</si>
  <si>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</si>
  <si>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</si>
  <si>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</si>
  <si>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</si>
  <si>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</si>
  <si>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</si>
  <si>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</si>
  <si>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</si>
  <si>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</si>
  <si>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</si>
  <si>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</si>
  <si>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</si>
  <si>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</si>
  <si>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</si>
  <si>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</si>
  <si>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</si>
  <si>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CENTRAL</t>
  </si>
  <si>
    <t>INSTALACIÓN Y REPARACIÓN DE EQUIPOS Y MAQUINARIAS</t>
  </si>
  <si>
    <t xml:space="preserve"> REGISTRO NACIONAL DE BENEFICIOS E INDUSTRIAS</t>
  </si>
  <si>
    <t>NO.</t>
  </si>
  <si>
    <t>DIRECCIONES REGIONALES</t>
  </si>
  <si>
    <t>EQUIPOS Y MAQUINARIAS</t>
  </si>
  <si>
    <t>DESPULPADORAS</t>
  </si>
  <si>
    <t>MOLINOS</t>
  </si>
  <si>
    <t xml:space="preserve">OTROS </t>
  </si>
  <si>
    <t xml:space="preserve">CENTRAL </t>
  </si>
  <si>
    <t>Total</t>
  </si>
  <si>
    <t>Total Registros</t>
  </si>
  <si>
    <t>Producción Esperada (qq)</t>
  </si>
  <si>
    <t>Plantación Vieja</t>
  </si>
  <si>
    <t>Plantación Nueva</t>
  </si>
  <si>
    <t xml:space="preserve">Total 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</si>
  <si>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</si>
  <si>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</si>
  <si>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CURSOS</t>
  </si>
  <si>
    <t>Total P.</t>
  </si>
  <si>
    <t>TALLERES</t>
  </si>
  <si>
    <t>CHARLAS</t>
  </si>
  <si>
    <t>Visitas Ficas</t>
  </si>
  <si>
    <t>Adiestramientos</t>
  </si>
  <si>
    <t>Dem. Métodos</t>
  </si>
  <si>
    <t>Dem. Resultados</t>
  </si>
  <si>
    <t>Giras</t>
  </si>
  <si>
    <t>Día de Campo</t>
  </si>
  <si>
    <t>Reuniones</t>
  </si>
  <si>
    <t>DIVISION DE VERIFICACION</t>
  </si>
  <si>
    <t>No.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</si>
  <si>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</si>
  <si>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</si>
  <si>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</si>
  <si>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</si>
  <si>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</si>
  <si>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</si>
  <si>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</si>
  <si>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</si>
  <si>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</si>
  <si>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TOTAL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</si>
  <si>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</si>
  <si>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</si>
  <si>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</si>
  <si>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</si>
  <si>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</si>
  <si>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</si>
  <si>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</si>
  <si>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</si>
  <si>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</si>
  <si>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</si>
  <si>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</si>
  <si>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</si>
  <si>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</si>
  <si>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</si>
  <si>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</si>
  <si>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</si>
  <si>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</si>
  <si>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</si>
  <si>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</si>
  <si>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</si>
  <si>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SERVICIOS DE ASISTENCIA TÉCNICA Y EXTENSIÓN</t>
  </si>
  <si>
    <t>SERVICIOS DE CAPACITACIÓN</t>
  </si>
  <si>
    <t>CANTIDAD DE REGISTROS</t>
  </si>
  <si>
    <t>PRONÓSTICO  2021-2022</t>
  </si>
  <si>
    <t>REPORTE DE COSECHA 2021-2022</t>
  </si>
  <si>
    <t>PORCENTAJE LOGRADO</t>
  </si>
  <si>
    <t>SERVICIOS DE APOYO A LA PRODUCCIÓN</t>
  </si>
  <si>
    <t xml:space="preserve"> MANEJO FITOSANITARIO</t>
  </si>
  <si>
    <t>MANEJO POSCOSECHA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</si>
</sst>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AACD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right"/>
    </xf>
    <xf numFmtId="0" fontId="9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15" borderId="1" xfId="0" applyFont="1" applyFill="1" applyBorder="1"/>
    <xf numFmtId="0" fontId="17" fillId="4" borderId="0" xfId="0" applyFont="1" applyFill="1"/>
    <xf numFmtId="0" fontId="17" fillId="16" borderId="0" xfId="0" applyFont="1" applyFill="1"/>
    <xf numFmtId="0" fontId="17" fillId="15" borderId="0" xfId="0" applyFont="1" applyFill="1"/>
    <xf numFmtId="0" fontId="17" fillId="0" borderId="0" xfId="0" applyFont="1"/>
    <xf numFmtId="0" fontId="13" fillId="0" borderId="1" xfId="0" applyFont="1" applyBorder="1"/>
    <xf numFmtId="164" fontId="17" fillId="17" borderId="11" xfId="4" applyNumberFormat="1" applyFont="1" applyFill="1" applyBorder="1" applyAlignment="1">
      <alignment horizontal="right" wrapText="1"/>
    </xf>
    <xf numFmtId="164" fontId="17" fillId="17" borderId="1" xfId="4" applyNumberFormat="1" applyFont="1" applyFill="1" applyBorder="1" applyAlignment="1">
      <alignment horizontal="right"/>
    </xf>
    <xf numFmtId="0" fontId="17" fillId="17" borderId="11" xfId="4" applyNumberFormat="1" applyFont="1" applyFill="1" applyBorder="1" applyAlignment="1">
      <alignment horizontal="right" wrapText="1"/>
    </xf>
    <xf numFmtId="0" fontId="17" fillId="17" borderId="1" xfId="4" applyNumberFormat="1" applyFont="1" applyFill="1" applyBorder="1" applyAlignment="1">
      <alignment horizontal="right"/>
    </xf>
    <xf numFmtId="1" fontId="17" fillId="17" borderId="11" xfId="4" applyNumberFormat="1" applyFont="1" applyFill="1" applyBorder="1" applyAlignment="1">
      <alignment horizontal="right" wrapText="1"/>
    </xf>
    <xf numFmtId="1" fontId="17" fillId="17" borderId="1" xfId="4" applyNumberFormat="1" applyFont="1" applyFill="1" applyBorder="1" applyAlignment="1">
      <alignment horizontal="right"/>
    </xf>
    <xf numFmtId="164" fontId="20" fillId="0" borderId="1" xfId="6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0" fontId="21" fillId="18" borderId="1" xfId="0" applyFont="1" applyFill="1" applyBorder="1"/>
    <xf numFmtId="0" fontId="22" fillId="0" borderId="1" xfId="0" applyFont="1" applyBorder="1" applyAlignment="1">
      <alignment horizontal="center" vertical="center" wrapText="1"/>
    </xf>
    <xf numFmtId="0" fontId="23" fillId="19" borderId="1" xfId="5" applyFont="1" applyFill="1" applyBorder="1" applyAlignment="1">
      <alignment horizontal="center" vertical="center"/>
    </xf>
    <xf numFmtId="0" fontId="23" fillId="20" borderId="1" xfId="5" applyFont="1" applyFill="1" applyBorder="1" applyAlignment="1">
      <alignment horizontal="center" vertical="center"/>
    </xf>
    <xf numFmtId="0" fontId="23" fillId="21" borderId="1" xfId="5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21" borderId="1" xfId="5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11" borderId="1" xfId="5" applyFont="1" applyFill="1" applyBorder="1" applyAlignment="1">
      <alignment horizontal="left"/>
    </xf>
    <xf numFmtId="166" fontId="14" fillId="0" borderId="1" xfId="0" applyNumberFormat="1" applyFont="1" applyBorder="1"/>
    <xf numFmtId="0" fontId="24" fillId="0" borderId="1" xfId="5" applyFont="1" applyBorder="1" applyAlignment="1">
      <alignment horizontal="left"/>
    </xf>
    <xf numFmtId="0" fontId="19" fillId="0" borderId="1" xfId="0" applyFont="1" applyBorder="1"/>
    <xf numFmtId="164" fontId="19" fillId="0" borderId="1" xfId="6" applyNumberFormat="1" applyFont="1" applyFill="1" applyBorder="1"/>
    <xf numFmtId="0" fontId="25" fillId="0" borderId="0" xfId="0" applyFont="1"/>
    <xf numFmtId="0" fontId="0" fillId="0" borderId="1" xfId="0" applyBorder="1"/>
    <xf numFmtId="43" fontId="14" fillId="0" borderId="1" xfId="1" applyFont="1" applyBorder="1"/>
    <xf numFmtId="164" fontId="1" fillId="17" borderId="1" xfId="3" applyNumberFormat="1" applyFont="1" applyFill="1" applyBorder="1" applyAlignment="1">
      <alignment wrapText="1"/>
    </xf>
    <xf numFmtId="164" fontId="17" fillId="17" borderId="1" xfId="4" applyNumberFormat="1" applyFont="1" applyFill="1" applyBorder="1" applyAlignment="1">
      <alignment horizontal="right" wrapText="1"/>
    </xf>
    <xf numFmtId="1" fontId="17" fillId="17" borderId="1" xfId="4" applyNumberFormat="1" applyFont="1" applyFill="1" applyBorder="1" applyAlignment="1">
      <alignment horizontal="right" wrapText="1"/>
    </xf>
    <xf numFmtId="0" fontId="1" fillId="17" borderId="1" xfId="3" applyNumberFormat="1" applyFont="1" applyFill="1" applyBorder="1" applyAlignment="1">
      <alignment wrapText="1"/>
    </xf>
    <xf numFmtId="0" fontId="17" fillId="17" borderId="1" xfId="4" applyNumberFormat="1" applyFont="1" applyFill="1" applyBorder="1" applyAlignment="1">
      <alignment horizontal="right" wrapText="1"/>
    </xf>
    <xf numFmtId="164" fontId="0" fillId="17" borderId="1" xfId="3" applyNumberFormat="1" applyFont="1" applyFill="1" applyBorder="1" applyAlignment="1">
      <alignment wrapText="1"/>
    </xf>
    <xf numFmtId="0" fontId="0" fillId="17" borderId="1" xfId="3" applyNumberFormat="1" applyFont="1" applyFill="1" applyBorder="1" applyAlignment="1">
      <alignment wrapText="1"/>
    </xf>
    <xf numFmtId="164" fontId="2" fillId="17" borderId="1" xfId="3" applyNumberFormat="1" applyFont="1" applyFill="1" applyBorder="1" applyAlignment="1">
      <alignment wrapText="1"/>
    </xf>
    <xf numFmtId="164" fontId="13" fillId="17" borderId="11" xfId="4" applyNumberFormat="1" applyFont="1" applyFill="1" applyBorder="1" applyAlignment="1">
      <alignment horizontal="right" wrapText="1"/>
    </xf>
    <xf numFmtId="164" fontId="14" fillId="0" borderId="1" xfId="0" applyNumberFormat="1" applyFont="1" applyBorder="1"/>
    <xf numFmtId="164" fontId="10" fillId="0" borderId="1" xfId="1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/>
    <xf numFmtId="164" fontId="5" fillId="6" borderId="1" xfId="1" applyNumberFormat="1" applyFont="1" applyFill="1" applyBorder="1" applyAlignment="1">
      <alignment horizontal="right"/>
    </xf>
    <xf numFmtId="164" fontId="10" fillId="0" borderId="1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3" xfId="1" applyNumberFormat="1" applyFont="1" applyFill="1" applyBorder="1" applyAlignment="1">
      <alignment horizontal="center"/>
    </xf>
    <xf numFmtId="17" fontId="8" fillId="0" borderId="0" xfId="0" applyNumberFormat="1" applyFont="1"/>
    <xf numFmtId="43" fontId="13" fillId="0" borderId="1" xfId="1" applyFont="1" applyBorder="1"/>
    <xf numFmtId="43" fontId="13" fillId="2" borderId="1" xfId="1" applyFont="1" applyFill="1" applyBorder="1"/>
    <xf numFmtId="43" fontId="17" fillId="0" borderId="1" xfId="1" applyFont="1" applyBorder="1"/>
    <xf numFmtId="0" fontId="14" fillId="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3" fontId="13" fillId="13" borderId="1" xfId="1" applyFont="1" applyFill="1" applyBorder="1"/>
    <xf numFmtId="43" fontId="8" fillId="13" borderId="1" xfId="1" applyFont="1" applyFill="1" applyBorder="1" applyAlignment="1">
      <alignment horizontal="right" vertical="center"/>
    </xf>
    <xf numFmtId="43" fontId="27" fillId="8" borderId="1" xfId="1" applyFont="1" applyFill="1" applyBorder="1" applyAlignment="1">
      <alignment horizontal="center"/>
    </xf>
    <xf numFmtId="43" fontId="17" fillId="13" borderId="1" xfId="1" applyFont="1" applyFill="1" applyBorder="1"/>
    <xf numFmtId="43" fontId="9" fillId="13" borderId="1" xfId="1" applyFont="1" applyFill="1" applyBorder="1" applyAlignment="1">
      <alignment horizontal="right" vertical="center"/>
    </xf>
    <xf numFmtId="43" fontId="17" fillId="13" borderId="1" xfId="1" applyFont="1" applyFill="1" applyBorder="1" applyAlignment="1">
      <alignment horizontal="right" vertical="center"/>
    </xf>
    <xf numFmtId="43" fontId="9" fillId="13" borderId="1" xfId="1" applyFont="1" applyFill="1" applyBorder="1" applyAlignment="1">
      <alignment horizontal="right"/>
    </xf>
    <xf numFmtId="43" fontId="28" fillId="13" borderId="1" xfId="1" applyFont="1" applyFill="1" applyBorder="1" applyAlignment="1">
      <alignment horizontal="right"/>
    </xf>
    <xf numFmtId="17" fontId="10" fillId="0" borderId="0" xfId="0" applyNumberFormat="1" applyFont="1"/>
    <xf numFmtId="164" fontId="9" fillId="0" borderId="1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17" fontId="13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wrapText="1"/>
    </xf>
    <xf numFmtId="0" fontId="2" fillId="2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0" xfId="0" applyFont="1"/>
    <xf numFmtId="0" fontId="29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justify" vertical="center" wrapText="1"/>
    </xf>
    <xf numFmtId="0" fontId="25" fillId="0" borderId="0" xfId="0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5" fontId="1" fillId="0" borderId="0" xfId="7" applyFont="1" applyBorder="1" applyAlignment="1">
      <alignment horizontal="center" vertical="center"/>
    </xf>
    <xf numFmtId="4" fontId="0" fillId="0" borderId="0" xfId="0" applyNumberFormat="1" applyFont="1" applyBorder="1"/>
    <xf numFmtId="4" fontId="6" fillId="0" borderId="0" xfId="0" applyNumberFormat="1" applyFont="1" applyBorder="1" applyAlignment="1">
      <alignment horizontal="center" vertical="center"/>
    </xf>
    <xf numFmtId="165" fontId="1" fillId="0" borderId="0" xfId="7" applyFont="1" applyBorder="1" applyAlignment="1">
      <alignment vertical="center"/>
    </xf>
    <xf numFmtId="0" fontId="0" fillId="0" borderId="0" xfId="0" applyFont="1" applyBorder="1" applyAlignment="1">
      <alignment vertical="center"/>
    </xf>
  </cellXfs>
  <cellStyles count="8">
    <cellStyle name="Comma" xfId="1" builtinId="3"/>
    <cellStyle name="Comma 2" xfId="7" xr:uid="{0E4BD9A0-B3D2-4573-8BC4-E9987651D294}"/>
    <cellStyle name="Millares 2" xfId="4" xr:uid="{016FA584-CDFF-4E4C-89A5-FCF8BE222931}"/>
    <cellStyle name="Millares 3" xfId="3" xr:uid="{A2C011BE-1368-4780-B6C0-998C98B3B441}"/>
    <cellStyle name="Millares 5" xfId="6" xr:uid="{152BD8D7-F3D0-4ED2-B5C5-D4CDBA1BE457}"/>
    <cellStyle name="Normal" xfId="0" builtinId="0"/>
    <cellStyle name="Normal 2" xfId="2" xr:uid="{6B1A17FB-1EEC-4C2A-8EB9-3331B8423260}"/>
    <cellStyle name="Normal 5 2" xfId="5" xr:uid="{C188FEEB-9AAF-49C6-A3D3-EE259CDEE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45720</xdr:rowOff>
    </xdr:from>
    <xdr:to>
      <xdr:col>6</xdr:col>
      <xdr:colOff>45720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A805A3-8FB6-4D58-8967-15C845510A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3840" y="45720"/>
          <a:ext cx="2346960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23807</xdr:rowOff>
    </xdr:from>
    <xdr:to>
      <xdr:col>7</xdr:col>
      <xdr:colOff>370522</xdr:colOff>
      <xdr:row>2</xdr:row>
      <xdr:rowOff>161602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B24771-C4EF-4503-A8B8-94FDC1D0A3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23807"/>
          <a:ext cx="2346960" cy="5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0</xdr:row>
      <xdr:rowOff>0</xdr:rowOff>
    </xdr:from>
    <xdr:to>
      <xdr:col>5</xdr:col>
      <xdr:colOff>281940</xdr:colOff>
      <xdr:row>2</xdr:row>
      <xdr:rowOff>137160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77970B-B457-413B-92FB-CADE2411D9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0"/>
          <a:ext cx="2346960" cy="5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45720</xdr:rowOff>
    </xdr:from>
    <xdr:to>
      <xdr:col>7</xdr:col>
      <xdr:colOff>762000</xdr:colOff>
      <xdr:row>2</xdr:row>
      <xdr:rowOff>167640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824E7A3-5CE4-427D-BD3D-8952E8FE46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45720"/>
          <a:ext cx="234696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A6:M24"/>
  <sheetViews>
    <sheetView workbookViewId="0">
      <selection activeCell="A6" sqref="A6:J6"/>
    </sheetView>
  </sheetViews>
  <sheetFormatPr defaultColWidth="11.5546875" defaultRowHeight="14.4" x14ac:dyDescent="0.3"/>
  <cols>
    <col min="1" max="2" width="15.21875" customWidth="1"/>
    <col min="3" max="3" width="16" customWidth="1"/>
    <col min="7" max="7" width="15.21875" customWidth="1"/>
  </cols>
  <sheetData>
    <row r="6" spans="1:13" x14ac:dyDescent="0.3">
      <c r="A6" s="121" t="s">
        <v>92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3" x14ac:dyDescent="0.3">
      <c r="A7" s="39">
        <v>44774</v>
      </c>
      <c r="B7" s="1"/>
      <c r="C7" s="1"/>
      <c r="D7" s="1"/>
      <c r="E7" s="1"/>
      <c r="F7" s="1"/>
      <c r="G7" s="1"/>
      <c r="H7" s="1"/>
      <c r="I7" s="1"/>
      <c r="J7" s="1"/>
    </row>
    <row r="8" spans="1:13" x14ac:dyDescent="0.3">
      <c r="C8" s="122" t="s">
        <v>0</v>
      </c>
      <c r="D8" s="122"/>
      <c r="E8" s="122"/>
      <c r="F8" s="122"/>
      <c r="G8" s="122" t="s">
        <v>0</v>
      </c>
      <c r="H8" s="122"/>
      <c r="I8" s="122"/>
      <c r="J8" s="122"/>
    </row>
    <row r="9" spans="1:13" ht="27.6" x14ac:dyDescent="0.3">
      <c r="A9" s="2" t="s">
        <v>1</v>
      </c>
      <c r="B9" s="3" t="s">
        <v>2</v>
      </c>
      <c r="C9" s="4" t="s">
        <v>3</v>
      </c>
      <c r="D9" s="5" t="s">
        <v>4</v>
      </c>
      <c r="E9" s="6" t="s">
        <v>5</v>
      </c>
      <c r="F9" s="7" t="s">
        <v>6</v>
      </c>
      <c r="G9" s="8" t="s">
        <v>7</v>
      </c>
      <c r="H9" s="5" t="s">
        <v>4</v>
      </c>
      <c r="I9" s="6" t="s">
        <v>5</v>
      </c>
      <c r="J9" s="9" t="s">
        <v>6</v>
      </c>
    </row>
    <row r="10" spans="1:13" ht="15.6" x14ac:dyDescent="0.3">
      <c r="A10" s="12" t="s">
        <v>11</v>
      </c>
      <c r="B10" s="36">
        <v>14000</v>
      </c>
      <c r="C10" s="119">
        <v>0</v>
      </c>
      <c r="D10" s="119">
        <v>0</v>
      </c>
      <c r="E10" s="119">
        <v>0</v>
      </c>
      <c r="F10" s="118">
        <f t="shared" ref="F10" si="0">SUM(D10:E10)</f>
        <v>0</v>
      </c>
      <c r="G10" s="118">
        <v>58</v>
      </c>
      <c r="H10" s="118">
        <v>4</v>
      </c>
      <c r="I10" s="118">
        <v>0</v>
      </c>
      <c r="J10" s="118">
        <f t="shared" ref="J10" si="1">SUM(H10:I10)</f>
        <v>4</v>
      </c>
    </row>
    <row r="11" spans="1:13" ht="15.6" x14ac:dyDescent="0.3">
      <c r="A11" s="12" t="s">
        <v>25</v>
      </c>
      <c r="B11" s="37">
        <v>28570</v>
      </c>
      <c r="C11" s="118">
        <v>26</v>
      </c>
      <c r="D11" s="118">
        <v>3</v>
      </c>
      <c r="E11" s="118">
        <v>1</v>
      </c>
      <c r="F11" s="118">
        <f t="shared" ref="F11:F17" si="2">SUM(D11:E11)</f>
        <v>4</v>
      </c>
      <c r="G11" s="118">
        <v>97</v>
      </c>
      <c r="H11" s="118">
        <v>7</v>
      </c>
      <c r="I11" s="118">
        <v>2</v>
      </c>
      <c r="J11" s="118">
        <f t="shared" ref="J11:J17" si="3">SUM(H11:I11)</f>
        <v>9</v>
      </c>
    </row>
    <row r="12" spans="1:13" ht="15.6" x14ac:dyDescent="0.3">
      <c r="A12" s="11" t="s">
        <v>8</v>
      </c>
      <c r="B12" s="37">
        <v>74300</v>
      </c>
      <c r="C12" s="119">
        <v>148</v>
      </c>
      <c r="D12" s="119">
        <v>20</v>
      </c>
      <c r="E12" s="119">
        <v>0</v>
      </c>
      <c r="F12" s="118">
        <f t="shared" si="2"/>
        <v>20</v>
      </c>
      <c r="G12" s="118">
        <v>142</v>
      </c>
      <c r="H12" s="118">
        <v>32</v>
      </c>
      <c r="I12" s="118">
        <v>1</v>
      </c>
      <c r="J12" s="118">
        <f t="shared" si="3"/>
        <v>33</v>
      </c>
      <c r="M12" t="s">
        <v>15</v>
      </c>
    </row>
    <row r="13" spans="1:13" ht="15.6" x14ac:dyDescent="0.3">
      <c r="A13" s="11" t="s">
        <v>9</v>
      </c>
      <c r="B13" s="36">
        <v>2300</v>
      </c>
      <c r="C13" s="118">
        <v>6.5</v>
      </c>
      <c r="D13" s="118">
        <v>3</v>
      </c>
      <c r="E13" s="118">
        <v>0</v>
      </c>
      <c r="F13" s="118">
        <f t="shared" si="2"/>
        <v>3</v>
      </c>
      <c r="G13" s="118">
        <v>4</v>
      </c>
      <c r="H13" s="118">
        <v>1</v>
      </c>
      <c r="I13" s="118">
        <v>0</v>
      </c>
      <c r="J13" s="118">
        <f t="shared" si="3"/>
        <v>1</v>
      </c>
    </row>
    <row r="14" spans="1:13" ht="15.6" x14ac:dyDescent="0.3">
      <c r="A14" s="10" t="s">
        <v>10</v>
      </c>
      <c r="B14" s="36">
        <v>26060</v>
      </c>
      <c r="C14" s="118">
        <v>0</v>
      </c>
      <c r="D14" s="118">
        <v>0</v>
      </c>
      <c r="E14" s="118">
        <v>0</v>
      </c>
      <c r="F14" s="118">
        <f t="shared" si="2"/>
        <v>0</v>
      </c>
      <c r="G14" s="118">
        <v>84</v>
      </c>
      <c r="H14" s="118">
        <v>5</v>
      </c>
      <c r="I14" s="118">
        <v>0</v>
      </c>
      <c r="J14" s="118">
        <f t="shared" si="3"/>
        <v>5</v>
      </c>
    </row>
    <row r="15" spans="1:13" ht="15.6" x14ac:dyDescent="0.3">
      <c r="A15" s="12" t="s">
        <v>12</v>
      </c>
      <c r="B15" s="36">
        <v>202223</v>
      </c>
      <c r="C15" s="119">
        <v>0</v>
      </c>
      <c r="D15" s="119">
        <v>0</v>
      </c>
      <c r="E15" s="119">
        <v>0</v>
      </c>
      <c r="F15" s="118">
        <f t="shared" si="2"/>
        <v>0</v>
      </c>
      <c r="G15" s="118">
        <v>894</v>
      </c>
      <c r="H15" s="118">
        <v>57</v>
      </c>
      <c r="I15" s="118">
        <v>15</v>
      </c>
      <c r="J15" s="118">
        <f t="shared" si="3"/>
        <v>72</v>
      </c>
    </row>
    <row r="16" spans="1:13" ht="15.6" x14ac:dyDescent="0.3">
      <c r="A16" s="12" t="s">
        <v>13</v>
      </c>
      <c r="B16" s="36">
        <v>24183</v>
      </c>
      <c r="C16" s="118">
        <v>0</v>
      </c>
      <c r="D16" s="118">
        <v>0</v>
      </c>
      <c r="E16" s="118">
        <v>0</v>
      </c>
      <c r="F16" s="118">
        <f t="shared" si="2"/>
        <v>0</v>
      </c>
      <c r="G16" s="118">
        <v>96</v>
      </c>
      <c r="H16" s="118">
        <v>11</v>
      </c>
      <c r="I16" s="118">
        <v>1</v>
      </c>
      <c r="J16" s="118">
        <f t="shared" si="3"/>
        <v>12</v>
      </c>
      <c r="L16" t="s">
        <v>15</v>
      </c>
    </row>
    <row r="17" spans="1:10" ht="15.6" x14ac:dyDescent="0.3">
      <c r="A17" s="12" t="s">
        <v>14</v>
      </c>
      <c r="B17" s="36">
        <v>167091</v>
      </c>
      <c r="C17" s="119">
        <v>256</v>
      </c>
      <c r="D17" s="119">
        <v>19</v>
      </c>
      <c r="E17" s="119">
        <v>2</v>
      </c>
      <c r="F17" s="118">
        <f t="shared" si="2"/>
        <v>21</v>
      </c>
      <c r="G17" s="118">
        <v>435</v>
      </c>
      <c r="H17" s="118">
        <v>51</v>
      </c>
      <c r="I17" s="118">
        <v>9</v>
      </c>
      <c r="J17" s="118">
        <f t="shared" si="3"/>
        <v>60</v>
      </c>
    </row>
    <row r="18" spans="1:10" ht="17.399999999999999" x14ac:dyDescent="0.3">
      <c r="A18" s="13" t="s">
        <v>6</v>
      </c>
      <c r="B18" s="34">
        <f>+B10+B11+B12+B13+B14+B15+B16+B17</f>
        <v>538727</v>
      </c>
      <c r="C18" s="34">
        <f>SUM(C11:C17)</f>
        <v>436.5</v>
      </c>
      <c r="D18" s="34">
        <f>SUM(D11:D17)</f>
        <v>45</v>
      </c>
      <c r="E18" s="34">
        <f>SUM(E11:E17)</f>
        <v>3</v>
      </c>
      <c r="F18" s="34">
        <f t="shared" ref="F18:I18" si="4">+F10+F11+F12+F13+F14+F15+F16+F17</f>
        <v>48</v>
      </c>
      <c r="G18" s="34">
        <f t="shared" si="4"/>
        <v>1810</v>
      </c>
      <c r="H18" s="34">
        <f t="shared" si="4"/>
        <v>168</v>
      </c>
      <c r="I18" s="34">
        <f t="shared" si="4"/>
        <v>28</v>
      </c>
      <c r="J18" s="34">
        <f t="shared" ref="J18" si="5">+J10+J11+J12+J13+J14+J15+J16+J17</f>
        <v>196</v>
      </c>
    </row>
    <row r="20" spans="1:10" x14ac:dyDescent="0.3">
      <c r="F20" t="s">
        <v>15</v>
      </c>
    </row>
    <row r="21" spans="1:10" x14ac:dyDescent="0.3">
      <c r="F21" t="s">
        <v>15</v>
      </c>
    </row>
    <row r="22" spans="1:10" x14ac:dyDescent="0.3">
      <c r="E22" t="s">
        <v>15</v>
      </c>
    </row>
    <row r="24" spans="1:10" x14ac:dyDescent="0.3">
      <c r="G24">
        <v>911</v>
      </c>
    </row>
  </sheetData>
  <sortState xmlns:xlrd2="http://schemas.microsoft.com/office/spreadsheetml/2017/richdata2" ref="A11:J17">
    <sortCondition ref="A10:A17"/>
  </sortState>
  <mergeCells count="3">
    <mergeCell ref="A6:J6"/>
    <mergeCell ref="C8:F8"/>
    <mergeCell ref="G8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A4:O43"/>
  <sheetViews>
    <sheetView zoomScale="96" zoomScaleNormal="96" workbookViewId="0">
      <selection activeCell="A6" sqref="A6"/>
    </sheetView>
  </sheetViews>
  <sheetFormatPr defaultColWidth="11.5546875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1" customWidth="1"/>
    <col min="11" max="11" width="12.6640625" customWidth="1"/>
    <col min="12" max="12" width="13.77734375" customWidth="1"/>
  </cols>
  <sheetData>
    <row r="4" spans="1:15" x14ac:dyDescent="0.3">
      <c r="A4" s="121" t="s">
        <v>92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5" x14ac:dyDescent="0.3">
      <c r="A5" s="128" t="s">
        <v>93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5" ht="15" thickBot="1" x14ac:dyDescent="0.35">
      <c r="A6" s="117">
        <v>44774</v>
      </c>
      <c r="B6" s="17"/>
      <c r="C6" s="17"/>
      <c r="D6" s="17"/>
      <c r="E6" s="17" t="s">
        <v>15</v>
      </c>
      <c r="F6" s="17"/>
      <c r="G6" s="17"/>
      <c r="H6" s="17" t="s">
        <v>15</v>
      </c>
      <c r="I6" s="17"/>
      <c r="J6" s="18"/>
      <c r="K6" s="17"/>
      <c r="L6" s="17"/>
    </row>
    <row r="7" spans="1:15" ht="33" customHeight="1" thickBot="1" x14ac:dyDescent="0.35">
      <c r="A7" s="123" t="s">
        <v>16</v>
      </c>
      <c r="B7" s="124"/>
      <c r="C7" s="124"/>
      <c r="D7" s="125"/>
      <c r="E7" s="123" t="s">
        <v>0</v>
      </c>
      <c r="F7" s="124"/>
      <c r="G7" s="125"/>
      <c r="H7" s="129" t="s">
        <v>17</v>
      </c>
      <c r="I7" s="130"/>
      <c r="J7" s="131" t="s">
        <v>0</v>
      </c>
      <c r="K7" s="132"/>
      <c r="L7" s="133"/>
    </row>
    <row r="8" spans="1:15" ht="26.4" x14ac:dyDescent="0.3">
      <c r="A8" s="19" t="s">
        <v>1</v>
      </c>
      <c r="B8" s="20" t="s">
        <v>18</v>
      </c>
      <c r="C8" s="20" t="s">
        <v>19</v>
      </c>
      <c r="D8" s="20" t="s">
        <v>20</v>
      </c>
      <c r="E8" s="21" t="s">
        <v>4</v>
      </c>
      <c r="F8" s="22" t="s">
        <v>5</v>
      </c>
      <c r="G8" s="20" t="s">
        <v>6</v>
      </c>
      <c r="H8" s="20" t="s">
        <v>21</v>
      </c>
      <c r="I8" s="23" t="s">
        <v>22</v>
      </c>
      <c r="J8" s="21" t="s">
        <v>4</v>
      </c>
      <c r="K8" s="22" t="s">
        <v>5</v>
      </c>
      <c r="L8" s="20" t="s">
        <v>6</v>
      </c>
    </row>
    <row r="9" spans="1:15" x14ac:dyDescent="0.3">
      <c r="A9" s="24" t="s">
        <v>25</v>
      </c>
      <c r="B9" s="82">
        <v>80</v>
      </c>
      <c r="C9" s="82">
        <v>2</v>
      </c>
      <c r="D9" s="82">
        <v>80</v>
      </c>
      <c r="E9" s="82">
        <v>2</v>
      </c>
      <c r="F9" s="82">
        <v>0</v>
      </c>
      <c r="G9" s="82">
        <f t="shared" ref="G9:G16" si="0">SUM(E9:F9)</f>
        <v>2</v>
      </c>
      <c r="H9" s="82">
        <v>3</v>
      </c>
      <c r="I9" s="82">
        <v>1680</v>
      </c>
      <c r="J9" s="82">
        <v>3</v>
      </c>
      <c r="K9" s="82">
        <v>0</v>
      </c>
      <c r="L9" s="82">
        <f t="shared" ref="L9:L16" si="1">SUM(J9:K9)</f>
        <v>3</v>
      </c>
    </row>
    <row r="10" spans="1:15" x14ac:dyDescent="0.3">
      <c r="A10" s="25" t="s">
        <v>8</v>
      </c>
      <c r="B10" s="82">
        <v>65</v>
      </c>
      <c r="C10" s="82">
        <v>3</v>
      </c>
      <c r="D10" s="82">
        <v>65</v>
      </c>
      <c r="E10" s="82">
        <v>3</v>
      </c>
      <c r="F10" s="82">
        <v>0</v>
      </c>
      <c r="G10" s="82">
        <f t="shared" si="0"/>
        <v>3</v>
      </c>
      <c r="H10" s="82">
        <v>0</v>
      </c>
      <c r="I10" s="82">
        <v>0</v>
      </c>
      <c r="J10" s="82">
        <v>0</v>
      </c>
      <c r="K10" s="82">
        <v>0</v>
      </c>
      <c r="L10" s="82">
        <f t="shared" si="1"/>
        <v>0</v>
      </c>
    </row>
    <row r="11" spans="1:15" x14ac:dyDescent="0.3">
      <c r="A11" s="26" t="s">
        <v>9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f t="shared" si="0"/>
        <v>0</v>
      </c>
      <c r="H11" s="82">
        <v>0</v>
      </c>
      <c r="I11" s="82">
        <v>0</v>
      </c>
      <c r="J11" s="82">
        <v>0</v>
      </c>
      <c r="K11" s="82">
        <v>0</v>
      </c>
      <c r="L11" s="82">
        <f t="shared" si="1"/>
        <v>0</v>
      </c>
    </row>
    <row r="12" spans="1:15" x14ac:dyDescent="0.3">
      <c r="A12" s="26" t="s">
        <v>10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f t="shared" si="0"/>
        <v>0</v>
      </c>
      <c r="H12" s="82">
        <v>0</v>
      </c>
      <c r="I12" s="82">
        <v>0</v>
      </c>
      <c r="J12" s="82">
        <v>0</v>
      </c>
      <c r="K12" s="82">
        <v>0</v>
      </c>
      <c r="L12" s="82">
        <f t="shared" si="1"/>
        <v>0</v>
      </c>
      <c r="O12" t="s">
        <v>15</v>
      </c>
    </row>
    <row r="13" spans="1:15" x14ac:dyDescent="0.3">
      <c r="A13" s="24" t="s">
        <v>11</v>
      </c>
      <c r="B13" s="82">
        <v>320</v>
      </c>
      <c r="C13" s="82">
        <v>2</v>
      </c>
      <c r="D13" s="82">
        <v>320</v>
      </c>
      <c r="E13" s="82">
        <v>2</v>
      </c>
      <c r="F13" s="82">
        <v>0</v>
      </c>
      <c r="G13" s="82">
        <f t="shared" si="0"/>
        <v>2</v>
      </c>
      <c r="H13" s="82">
        <v>0</v>
      </c>
      <c r="I13" s="82">
        <v>0</v>
      </c>
      <c r="J13" s="82">
        <v>0</v>
      </c>
      <c r="K13" s="82">
        <v>0</v>
      </c>
      <c r="L13" s="82">
        <f t="shared" si="1"/>
        <v>0</v>
      </c>
      <c r="M13" t="s">
        <v>15</v>
      </c>
      <c r="N13" t="s">
        <v>15</v>
      </c>
    </row>
    <row r="14" spans="1:15" x14ac:dyDescent="0.3">
      <c r="A14" s="24" t="s">
        <v>12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f t="shared" si="0"/>
        <v>0</v>
      </c>
      <c r="H14" s="82">
        <v>0</v>
      </c>
      <c r="I14" s="82">
        <v>0</v>
      </c>
      <c r="J14" s="82">
        <v>0</v>
      </c>
      <c r="K14" s="82">
        <v>0</v>
      </c>
      <c r="L14" s="82">
        <f t="shared" si="1"/>
        <v>0</v>
      </c>
      <c r="O14" t="s">
        <v>15</v>
      </c>
    </row>
    <row r="15" spans="1:15" x14ac:dyDescent="0.3">
      <c r="A15" s="24" t="s">
        <v>13</v>
      </c>
      <c r="B15" s="82">
        <v>300</v>
      </c>
      <c r="C15" s="82">
        <v>12</v>
      </c>
      <c r="D15" s="82">
        <v>386</v>
      </c>
      <c r="E15" s="82">
        <v>12</v>
      </c>
      <c r="F15" s="82">
        <v>0</v>
      </c>
      <c r="G15" s="82">
        <f t="shared" si="0"/>
        <v>12</v>
      </c>
      <c r="H15" s="82">
        <v>0</v>
      </c>
      <c r="I15" s="82">
        <v>0</v>
      </c>
      <c r="J15" s="82">
        <v>0</v>
      </c>
      <c r="K15" s="82">
        <v>0</v>
      </c>
      <c r="L15" s="82">
        <f t="shared" si="1"/>
        <v>0</v>
      </c>
      <c r="M15" t="s">
        <v>15</v>
      </c>
      <c r="N15" t="s">
        <v>15</v>
      </c>
    </row>
    <row r="16" spans="1:15" x14ac:dyDescent="0.3">
      <c r="A16" s="24" t="s">
        <v>14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f t="shared" si="0"/>
        <v>0</v>
      </c>
      <c r="H16" s="82">
        <v>0</v>
      </c>
      <c r="I16" s="82">
        <v>0</v>
      </c>
      <c r="J16" s="82">
        <v>0</v>
      </c>
      <c r="K16" s="82">
        <v>0</v>
      </c>
      <c r="L16" s="82">
        <f t="shared" si="1"/>
        <v>0</v>
      </c>
    </row>
    <row r="17" spans="1:14" s="84" customFormat="1" x14ac:dyDescent="0.3">
      <c r="A17" s="27" t="s">
        <v>6</v>
      </c>
      <c r="B17" s="85">
        <f>+B9+B10+B11+B12+B13+B14+B15+B16</f>
        <v>765</v>
      </c>
      <c r="C17" s="85">
        <f t="shared" ref="C17:G17" si="2">+C9+C10+C11+C12+C13+C14+C15+C16</f>
        <v>19</v>
      </c>
      <c r="D17" s="85">
        <f t="shared" si="2"/>
        <v>851</v>
      </c>
      <c r="E17" s="85">
        <f t="shared" si="2"/>
        <v>19</v>
      </c>
      <c r="F17" s="85">
        <f t="shared" si="2"/>
        <v>0</v>
      </c>
      <c r="G17" s="85">
        <f t="shared" si="2"/>
        <v>19</v>
      </c>
      <c r="H17" s="85">
        <f>SUM(H9:H16)</f>
        <v>3</v>
      </c>
      <c r="I17" s="85">
        <f t="shared" ref="I17:L17" si="3">+I9+I10+I11+I12+I13+I14+I15+I16</f>
        <v>1680</v>
      </c>
      <c r="J17" s="85">
        <f t="shared" si="3"/>
        <v>3</v>
      </c>
      <c r="K17" s="85">
        <f t="shared" si="3"/>
        <v>0</v>
      </c>
      <c r="L17" s="85">
        <f t="shared" si="3"/>
        <v>3</v>
      </c>
      <c r="N17" s="84" t="s">
        <v>15</v>
      </c>
    </row>
    <row r="18" spans="1:14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7"/>
    </row>
    <row r="19" spans="1:14" ht="15" thickBo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7"/>
    </row>
    <row r="20" spans="1:14" ht="15" thickBot="1" x14ac:dyDescent="0.35">
      <c r="A20" s="123" t="s">
        <v>23</v>
      </c>
      <c r="B20" s="124"/>
      <c r="C20" s="125"/>
      <c r="D20" s="126" t="s">
        <v>0</v>
      </c>
      <c r="E20" s="127"/>
      <c r="F20" s="127"/>
      <c r="G20" s="17"/>
    </row>
    <row r="21" spans="1:14" ht="26.4" x14ac:dyDescent="0.3">
      <c r="A21" s="28" t="s">
        <v>1</v>
      </c>
      <c r="B21" s="29" t="s">
        <v>21</v>
      </c>
      <c r="C21" s="30" t="s">
        <v>22</v>
      </c>
      <c r="D21" s="31" t="s">
        <v>4</v>
      </c>
      <c r="E21" s="32" t="s">
        <v>5</v>
      </c>
      <c r="F21" s="9" t="s">
        <v>6</v>
      </c>
      <c r="G21" s="17"/>
      <c r="N21" t="s">
        <v>15</v>
      </c>
    </row>
    <row r="22" spans="1:14" x14ac:dyDescent="0.3">
      <c r="A22" s="24" t="s">
        <v>25</v>
      </c>
      <c r="B22" s="86">
        <v>5</v>
      </c>
      <c r="C22" s="87">
        <v>1710</v>
      </c>
      <c r="D22" s="86">
        <v>5</v>
      </c>
      <c r="E22" s="86">
        <v>0</v>
      </c>
      <c r="F22" s="86">
        <f t="shared" ref="F22:F29" si="4">SUM(D22:E22)</f>
        <v>5</v>
      </c>
      <c r="G22" s="17"/>
      <c r="N22" s="35"/>
    </row>
    <row r="23" spans="1:14" x14ac:dyDescent="0.3">
      <c r="A23" s="25" t="s">
        <v>8</v>
      </c>
      <c r="B23" s="86">
        <v>3</v>
      </c>
      <c r="C23" s="87">
        <v>206</v>
      </c>
      <c r="D23" s="86">
        <v>3</v>
      </c>
      <c r="E23" s="86">
        <v>0</v>
      </c>
      <c r="F23" s="86">
        <f t="shared" si="4"/>
        <v>3</v>
      </c>
      <c r="G23" s="17"/>
      <c r="N23" s="35" t="s">
        <v>15</v>
      </c>
    </row>
    <row r="24" spans="1:14" x14ac:dyDescent="0.3">
      <c r="A24" s="26" t="s">
        <v>9</v>
      </c>
      <c r="B24" s="86">
        <v>0</v>
      </c>
      <c r="C24" s="87">
        <v>0</v>
      </c>
      <c r="D24" s="86">
        <v>0</v>
      </c>
      <c r="E24" s="86">
        <v>0</v>
      </c>
      <c r="F24" s="86">
        <f t="shared" si="4"/>
        <v>0</v>
      </c>
      <c r="G24" s="17"/>
      <c r="N24" t="s">
        <v>15</v>
      </c>
    </row>
    <row r="25" spans="1:14" x14ac:dyDescent="0.3">
      <c r="A25" s="26" t="s">
        <v>10</v>
      </c>
      <c r="B25" s="86">
        <v>7</v>
      </c>
      <c r="C25" s="87">
        <v>355</v>
      </c>
      <c r="D25" s="86">
        <v>7</v>
      </c>
      <c r="E25" s="86">
        <v>0</v>
      </c>
      <c r="F25" s="86">
        <f t="shared" si="4"/>
        <v>7</v>
      </c>
      <c r="G25" s="17"/>
    </row>
    <row r="26" spans="1:14" x14ac:dyDescent="0.3">
      <c r="A26" s="24" t="s">
        <v>11</v>
      </c>
      <c r="B26" s="86">
        <v>8</v>
      </c>
      <c r="C26" s="87">
        <v>815</v>
      </c>
      <c r="D26" s="86">
        <v>8</v>
      </c>
      <c r="E26" s="86">
        <v>0</v>
      </c>
      <c r="F26" s="86">
        <f t="shared" si="4"/>
        <v>8</v>
      </c>
      <c r="G26" s="17"/>
      <c r="N26" t="s">
        <v>15</v>
      </c>
    </row>
    <row r="27" spans="1:14" x14ac:dyDescent="0.3">
      <c r="A27" s="24" t="s">
        <v>12</v>
      </c>
      <c r="B27" s="86">
        <v>0</v>
      </c>
      <c r="C27" s="87">
        <v>0</v>
      </c>
      <c r="D27" s="86">
        <v>0</v>
      </c>
      <c r="E27" s="87">
        <v>0</v>
      </c>
      <c r="F27" s="86">
        <f t="shared" si="4"/>
        <v>0</v>
      </c>
      <c r="G27" s="17"/>
      <c r="N27" t="s">
        <v>15</v>
      </c>
    </row>
    <row r="28" spans="1:14" x14ac:dyDescent="0.3">
      <c r="A28" s="24" t="s">
        <v>13</v>
      </c>
      <c r="B28" s="86">
        <v>0</v>
      </c>
      <c r="C28" s="87">
        <v>0</v>
      </c>
      <c r="D28" s="86">
        <v>0</v>
      </c>
      <c r="E28" s="87">
        <v>0</v>
      </c>
      <c r="F28" s="86">
        <f t="shared" si="4"/>
        <v>0</v>
      </c>
      <c r="G28" s="17"/>
      <c r="M28" t="s">
        <v>15</v>
      </c>
    </row>
    <row r="29" spans="1:14" x14ac:dyDescent="0.3">
      <c r="A29" s="24" t="s">
        <v>14</v>
      </c>
      <c r="B29" s="86">
        <v>0</v>
      </c>
      <c r="C29" s="87">
        <v>0</v>
      </c>
      <c r="D29" s="86">
        <v>0</v>
      </c>
      <c r="E29" s="87">
        <v>0</v>
      </c>
      <c r="F29" s="86">
        <f t="shared" si="4"/>
        <v>0</v>
      </c>
      <c r="G29" s="17"/>
    </row>
    <row r="30" spans="1:14" s="84" customFormat="1" x14ac:dyDescent="0.3">
      <c r="A30" s="27" t="s">
        <v>6</v>
      </c>
      <c r="B30" s="88">
        <f t="shared" ref="B30:F30" si="5">+B22+B23+B24+B25+B26+B27+B28+B29</f>
        <v>23</v>
      </c>
      <c r="C30" s="89">
        <f t="shared" si="5"/>
        <v>3086</v>
      </c>
      <c r="D30" s="88">
        <f t="shared" si="5"/>
        <v>23</v>
      </c>
      <c r="E30" s="88">
        <f t="shared" si="5"/>
        <v>0</v>
      </c>
      <c r="F30" s="88">
        <f t="shared" si="5"/>
        <v>23</v>
      </c>
      <c r="G30" s="83"/>
      <c r="J30" s="38"/>
    </row>
    <row r="31" spans="1:14" x14ac:dyDescent="0.3">
      <c r="A31" s="17"/>
      <c r="B31" s="17"/>
      <c r="C31" s="33"/>
      <c r="D31" s="17"/>
      <c r="E31" s="17"/>
      <c r="F31" s="17"/>
      <c r="G31" s="17"/>
      <c r="H31" s="17"/>
      <c r="I31" s="17"/>
      <c r="J31" s="18"/>
      <c r="K31" s="17"/>
      <c r="L31" s="17"/>
    </row>
    <row r="32" spans="1:14" ht="15.6" x14ac:dyDescent="0.3">
      <c r="A32" s="15"/>
      <c r="B32" s="15"/>
      <c r="C32" s="18" t="s">
        <v>15</v>
      </c>
      <c r="D32" s="15"/>
      <c r="E32" s="15"/>
      <c r="F32" s="15"/>
      <c r="G32" s="15"/>
      <c r="H32" s="15"/>
      <c r="I32" s="15"/>
      <c r="J32" s="16"/>
      <c r="K32" s="15"/>
      <c r="L32" s="15"/>
    </row>
    <row r="33" spans="1:12" ht="15.6" x14ac:dyDescent="0.3">
      <c r="A33" s="127" t="s">
        <v>24</v>
      </c>
      <c r="B33" s="127"/>
      <c r="C33" s="127"/>
      <c r="D33" s="126" t="s">
        <v>0</v>
      </c>
      <c r="E33" s="127"/>
      <c r="F33" s="127"/>
      <c r="G33" s="15"/>
      <c r="H33" s="15"/>
      <c r="I33" s="15"/>
      <c r="J33" s="16"/>
      <c r="K33" s="15"/>
      <c r="L33" s="15"/>
    </row>
    <row r="34" spans="1:12" ht="26.4" x14ac:dyDescent="0.3">
      <c r="A34" s="28" t="s">
        <v>1</v>
      </c>
      <c r="B34" s="29" t="s">
        <v>21</v>
      </c>
      <c r="C34" s="30" t="s">
        <v>22</v>
      </c>
      <c r="D34" s="31" t="s">
        <v>4</v>
      </c>
      <c r="E34" s="32" t="s">
        <v>5</v>
      </c>
      <c r="F34" s="9" t="s">
        <v>6</v>
      </c>
    </row>
    <row r="35" spans="1:12" x14ac:dyDescent="0.3">
      <c r="A35" s="24" t="s">
        <v>25</v>
      </c>
      <c r="B35" s="82">
        <v>108</v>
      </c>
      <c r="C35" s="82">
        <v>3411</v>
      </c>
      <c r="D35" s="82">
        <v>98</v>
      </c>
      <c r="E35" s="82">
        <v>10</v>
      </c>
      <c r="F35" s="82">
        <f t="shared" ref="F35:F42" si="6">SUM(D35:E35)</f>
        <v>108</v>
      </c>
    </row>
    <row r="36" spans="1:12" x14ac:dyDescent="0.3">
      <c r="A36" s="25" t="s">
        <v>8</v>
      </c>
      <c r="B36" s="82">
        <v>117</v>
      </c>
      <c r="C36" s="82">
        <v>2647</v>
      </c>
      <c r="D36" s="82">
        <v>111</v>
      </c>
      <c r="E36" s="82">
        <v>4</v>
      </c>
      <c r="F36" s="82">
        <f t="shared" si="6"/>
        <v>115</v>
      </c>
    </row>
    <row r="37" spans="1:12" x14ac:dyDescent="0.3">
      <c r="A37" s="26" t="s">
        <v>9</v>
      </c>
      <c r="B37" s="82">
        <v>53</v>
      </c>
      <c r="C37" s="82">
        <v>1520</v>
      </c>
      <c r="D37" s="82">
        <v>51</v>
      </c>
      <c r="E37" s="82">
        <v>2</v>
      </c>
      <c r="F37" s="82">
        <f t="shared" si="6"/>
        <v>53</v>
      </c>
    </row>
    <row r="38" spans="1:12" x14ac:dyDescent="0.3">
      <c r="A38" s="26" t="s">
        <v>10</v>
      </c>
      <c r="B38" s="82">
        <v>94</v>
      </c>
      <c r="C38" s="82">
        <v>5579</v>
      </c>
      <c r="D38" s="82">
        <v>85</v>
      </c>
      <c r="E38" s="82">
        <v>9</v>
      </c>
      <c r="F38" s="82">
        <f t="shared" si="6"/>
        <v>94</v>
      </c>
    </row>
    <row r="39" spans="1:12" x14ac:dyDescent="0.3">
      <c r="A39" s="24" t="s">
        <v>11</v>
      </c>
      <c r="B39" s="82">
        <v>0</v>
      </c>
      <c r="C39" s="82">
        <v>0</v>
      </c>
      <c r="D39" s="82">
        <v>0</v>
      </c>
      <c r="E39" s="82">
        <v>0</v>
      </c>
      <c r="F39" s="82">
        <f t="shared" si="6"/>
        <v>0</v>
      </c>
    </row>
    <row r="40" spans="1:12" x14ac:dyDescent="0.3">
      <c r="A40" s="24" t="s">
        <v>12</v>
      </c>
      <c r="B40" s="82">
        <v>0</v>
      </c>
      <c r="C40" s="82">
        <v>0</v>
      </c>
      <c r="D40" s="82">
        <v>0</v>
      </c>
      <c r="E40" s="82">
        <v>0</v>
      </c>
      <c r="F40" s="82">
        <f t="shared" si="6"/>
        <v>0</v>
      </c>
    </row>
    <row r="41" spans="1:12" x14ac:dyDescent="0.3">
      <c r="A41" s="24" t="s">
        <v>13</v>
      </c>
      <c r="B41" s="82">
        <v>54</v>
      </c>
      <c r="C41" s="82">
        <v>1477</v>
      </c>
      <c r="D41" s="82">
        <v>54</v>
      </c>
      <c r="E41" s="82">
        <v>0</v>
      </c>
      <c r="F41" s="82">
        <f t="shared" si="6"/>
        <v>54</v>
      </c>
    </row>
    <row r="42" spans="1:12" x14ac:dyDescent="0.3">
      <c r="A42" s="24" t="s">
        <v>14</v>
      </c>
      <c r="B42" s="82">
        <v>96</v>
      </c>
      <c r="C42" s="82">
        <v>4485</v>
      </c>
      <c r="D42" s="82">
        <v>91</v>
      </c>
      <c r="E42" s="82">
        <v>5</v>
      </c>
      <c r="F42" s="82">
        <f t="shared" si="6"/>
        <v>96</v>
      </c>
    </row>
    <row r="43" spans="1:12" s="84" customFormat="1" x14ac:dyDescent="0.3">
      <c r="A43" s="27" t="s">
        <v>6</v>
      </c>
      <c r="B43" s="85">
        <f>SUM(B35:B42)</f>
        <v>522</v>
      </c>
      <c r="C43" s="85">
        <f>SUM(C35:C42)</f>
        <v>19119</v>
      </c>
      <c r="D43" s="85">
        <f t="shared" ref="D43:F43" si="7">SUM(D35:D42)</f>
        <v>490</v>
      </c>
      <c r="E43" s="85">
        <f t="shared" si="7"/>
        <v>30</v>
      </c>
      <c r="F43" s="85">
        <f t="shared" si="7"/>
        <v>520</v>
      </c>
      <c r="J43" s="38"/>
    </row>
  </sheetData>
  <sortState xmlns:xlrd2="http://schemas.microsoft.com/office/spreadsheetml/2017/richdata2" ref="A22:L29">
    <sortCondition ref="A29"/>
  </sortState>
  <mergeCells count="10">
    <mergeCell ref="A4:J4"/>
    <mergeCell ref="A20:C20"/>
    <mergeCell ref="D20:F20"/>
    <mergeCell ref="D33:F33"/>
    <mergeCell ref="A5:L5"/>
    <mergeCell ref="A7:D7"/>
    <mergeCell ref="E7:G7"/>
    <mergeCell ref="H7:I7"/>
    <mergeCell ref="J7:L7"/>
    <mergeCell ref="A33:C3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3D90-7CF8-43E9-BB52-ABEA2D5C73B1}">
  <dimension ref="A3:K48"/>
  <sheetViews>
    <sheetView workbookViewId="0">
      <selection activeCell="A13" sqref="A13"/>
    </sheetView>
  </sheetViews>
  <sheetFormatPr defaultColWidth="8.88671875" defaultRowHeight="14.4" x14ac:dyDescent="0.3"/>
  <cols>
    <col min="1" max="1" width="14.5546875" customWidth="1"/>
    <col min="2" max="2" width="14.21875" customWidth="1"/>
    <col min="3" max="3" width="13.5546875" customWidth="1"/>
    <col min="4" max="4" width="13.77734375" customWidth="1"/>
    <col min="5" max="5" width="16.44140625" customWidth="1"/>
    <col min="6" max="6" width="12.77734375" customWidth="1"/>
    <col min="7" max="7" width="12.33203125" customWidth="1"/>
    <col min="8" max="8" width="11.109375" customWidth="1"/>
  </cols>
  <sheetData>
    <row r="3" spans="1:11" x14ac:dyDescent="0.3">
      <c r="A3" s="121" t="s">
        <v>92</v>
      </c>
      <c r="B3" s="121"/>
      <c r="C3" s="121"/>
      <c r="D3" s="121"/>
      <c r="E3" s="121"/>
      <c r="F3" s="121"/>
      <c r="G3" s="121"/>
      <c r="H3" s="121"/>
    </row>
    <row r="4" spans="1:11" ht="15.6" x14ac:dyDescent="0.3">
      <c r="A4" s="40" t="s">
        <v>94</v>
      </c>
      <c r="B4" s="41"/>
      <c r="C4" s="41"/>
      <c r="D4" s="41"/>
      <c r="E4" s="41"/>
      <c r="F4" s="41"/>
      <c r="G4" s="41"/>
      <c r="H4" s="41"/>
      <c r="I4" s="40"/>
      <c r="J4" s="40"/>
      <c r="K4" s="40"/>
    </row>
    <row r="5" spans="1:11" ht="15.6" x14ac:dyDescent="0.3">
      <c r="A5" s="120">
        <v>44774</v>
      </c>
      <c r="B5" s="41"/>
      <c r="C5" s="41"/>
      <c r="D5" s="41"/>
      <c r="E5" s="41"/>
      <c r="F5" s="41"/>
      <c r="G5" s="41"/>
      <c r="H5" s="41"/>
      <c r="I5" s="40"/>
      <c r="J5" s="40"/>
      <c r="K5" s="40"/>
    </row>
    <row r="6" spans="1:11" ht="15.6" x14ac:dyDescent="0.3">
      <c r="A6" s="151" t="s">
        <v>26</v>
      </c>
      <c r="B6" s="151"/>
      <c r="C6" s="151"/>
      <c r="D6" s="151"/>
      <c r="E6" s="151"/>
      <c r="F6" s="151"/>
      <c r="G6" s="151"/>
      <c r="H6" s="151"/>
    </row>
    <row r="7" spans="1:11" ht="16.2" customHeight="1" x14ac:dyDescent="0.3">
      <c r="A7" s="94" t="s">
        <v>28</v>
      </c>
      <c r="B7" s="150" t="s">
        <v>29</v>
      </c>
      <c r="C7" s="146" t="s">
        <v>30</v>
      </c>
      <c r="D7" s="146"/>
      <c r="E7" s="146"/>
      <c r="F7" s="146" t="s">
        <v>0</v>
      </c>
      <c r="G7" s="146"/>
      <c r="H7" s="146"/>
    </row>
    <row r="8" spans="1:11" ht="26.4" x14ac:dyDescent="0.3">
      <c r="A8" s="94"/>
      <c r="B8" s="150"/>
      <c r="C8" s="9" t="s">
        <v>31</v>
      </c>
      <c r="D8" s="9" t="s">
        <v>32</v>
      </c>
      <c r="E8" s="9" t="s">
        <v>33</v>
      </c>
      <c r="F8" s="31" t="s">
        <v>4</v>
      </c>
      <c r="G8" s="32" t="s">
        <v>5</v>
      </c>
      <c r="H8" s="9" t="s">
        <v>6</v>
      </c>
    </row>
    <row r="9" spans="1:11" x14ac:dyDescent="0.3">
      <c r="A9" s="95">
        <v>1</v>
      </c>
      <c r="B9" s="25" t="s">
        <v>34</v>
      </c>
      <c r="C9" s="96"/>
      <c r="D9" s="97"/>
      <c r="E9" s="97"/>
      <c r="F9" s="96"/>
      <c r="G9" s="96"/>
      <c r="H9" s="96">
        <f>+F9+G9</f>
        <v>0</v>
      </c>
    </row>
    <row r="10" spans="1:11" x14ac:dyDescent="0.3">
      <c r="A10" s="95">
        <v>2</v>
      </c>
      <c r="B10" s="25" t="s">
        <v>8</v>
      </c>
      <c r="C10" s="98">
        <v>1</v>
      </c>
      <c r="D10" s="96"/>
      <c r="E10" s="96"/>
      <c r="F10" s="96">
        <v>1</v>
      </c>
      <c r="G10" s="96"/>
      <c r="H10" s="96">
        <f t="shared" ref="H10:H17" si="0">+F10+G10</f>
        <v>1</v>
      </c>
    </row>
    <row r="11" spans="1:11" x14ac:dyDescent="0.3">
      <c r="A11" s="95">
        <v>3</v>
      </c>
      <c r="B11" s="25" t="s">
        <v>9</v>
      </c>
      <c r="C11" s="96"/>
      <c r="D11" s="96"/>
      <c r="E11" s="96"/>
      <c r="F11" s="96"/>
      <c r="G11" s="96"/>
      <c r="H11" s="96">
        <f t="shared" si="0"/>
        <v>0</v>
      </c>
    </row>
    <row r="12" spans="1:11" x14ac:dyDescent="0.3">
      <c r="A12" s="95">
        <v>4</v>
      </c>
      <c r="B12" s="25" t="s">
        <v>10</v>
      </c>
      <c r="C12" s="96">
        <v>2</v>
      </c>
      <c r="D12" s="96"/>
      <c r="E12" s="96"/>
      <c r="F12" s="96">
        <v>2</v>
      </c>
      <c r="G12" s="96"/>
      <c r="H12" s="96">
        <f t="shared" si="0"/>
        <v>2</v>
      </c>
    </row>
    <row r="13" spans="1:11" ht="15.6" x14ac:dyDescent="0.3">
      <c r="A13" s="99">
        <v>5</v>
      </c>
      <c r="B13" s="25" t="s">
        <v>11</v>
      </c>
      <c r="C13" s="100">
        <v>7</v>
      </c>
      <c r="D13" s="101"/>
      <c r="E13" s="96"/>
      <c r="F13" s="96">
        <v>7</v>
      </c>
      <c r="G13" s="96"/>
      <c r="H13" s="96">
        <f t="shared" si="0"/>
        <v>7</v>
      </c>
    </row>
    <row r="14" spans="1:11" x14ac:dyDescent="0.3">
      <c r="A14" s="102">
        <v>6</v>
      </c>
      <c r="B14" s="24" t="s">
        <v>12</v>
      </c>
      <c r="C14" s="96">
        <v>16</v>
      </c>
      <c r="D14" s="96">
        <v>0</v>
      </c>
      <c r="E14" s="96">
        <v>0</v>
      </c>
      <c r="F14" s="103">
        <v>15</v>
      </c>
      <c r="G14" s="103">
        <v>1</v>
      </c>
      <c r="H14" s="96">
        <f t="shared" si="0"/>
        <v>16</v>
      </c>
    </row>
    <row r="15" spans="1:11" x14ac:dyDescent="0.3">
      <c r="A15" s="102">
        <v>7</v>
      </c>
      <c r="B15" s="24" t="s">
        <v>13</v>
      </c>
      <c r="C15" s="96"/>
      <c r="D15" s="96"/>
      <c r="E15" s="96"/>
      <c r="F15" s="103"/>
      <c r="G15" s="103"/>
      <c r="H15" s="96">
        <f t="shared" si="0"/>
        <v>0</v>
      </c>
    </row>
    <row r="16" spans="1:11" x14ac:dyDescent="0.3">
      <c r="A16" s="95">
        <v>8</v>
      </c>
      <c r="B16" s="24" t="s">
        <v>14</v>
      </c>
      <c r="C16" s="96"/>
      <c r="D16" s="96"/>
      <c r="E16" s="96"/>
      <c r="F16" s="103"/>
      <c r="G16" s="103"/>
      <c r="H16" s="96">
        <f t="shared" si="0"/>
        <v>0</v>
      </c>
    </row>
    <row r="17" spans="1:8" ht="18" x14ac:dyDescent="0.35">
      <c r="A17" s="70"/>
      <c r="B17" s="12" t="s">
        <v>35</v>
      </c>
      <c r="C17" s="104">
        <f>SUM(C9:C16)</f>
        <v>26</v>
      </c>
      <c r="D17" s="104">
        <v>0</v>
      </c>
      <c r="E17" s="104">
        <f>SUM(E9:E16)</f>
        <v>0</v>
      </c>
      <c r="F17" s="104">
        <f>SUM(F9:F16)</f>
        <v>25</v>
      </c>
      <c r="G17" s="104">
        <f>SUM(G9:G16)</f>
        <v>1</v>
      </c>
      <c r="H17" s="105">
        <f t="shared" si="0"/>
        <v>26</v>
      </c>
    </row>
    <row r="21" spans="1:8" ht="15.6" x14ac:dyDescent="0.3">
      <c r="A21" s="152" t="s">
        <v>29</v>
      </c>
      <c r="B21" s="147" t="s">
        <v>89</v>
      </c>
      <c r="C21" s="147"/>
      <c r="D21" s="147"/>
      <c r="E21" s="148" t="s">
        <v>90</v>
      </c>
      <c r="F21" s="149" t="s">
        <v>91</v>
      </c>
    </row>
    <row r="22" spans="1:8" ht="15.6" x14ac:dyDescent="0.3">
      <c r="A22" s="152"/>
      <c r="B22" s="153" t="s">
        <v>37</v>
      </c>
      <c r="C22" s="153"/>
      <c r="D22" s="153"/>
      <c r="E22" s="148"/>
      <c r="F22" s="149"/>
    </row>
    <row r="23" spans="1:8" x14ac:dyDescent="0.3">
      <c r="A23" s="152"/>
      <c r="B23" s="154" t="s">
        <v>38</v>
      </c>
      <c r="C23" s="154" t="s">
        <v>39</v>
      </c>
      <c r="D23" s="154" t="s">
        <v>40</v>
      </c>
      <c r="E23" s="148"/>
      <c r="F23" s="149"/>
    </row>
    <row r="24" spans="1:8" x14ac:dyDescent="0.3">
      <c r="A24" s="152"/>
      <c r="B24" s="154"/>
      <c r="C24" s="154"/>
      <c r="D24" s="154"/>
      <c r="E24" s="148"/>
      <c r="F24" s="149"/>
    </row>
    <row r="25" spans="1:8" ht="15.6" x14ac:dyDescent="0.3">
      <c r="A25" s="106" t="s">
        <v>25</v>
      </c>
      <c r="B25" s="112">
        <v>30586</v>
      </c>
      <c r="C25" s="113">
        <v>32822</v>
      </c>
      <c r="D25" s="110">
        <f>+B25+C25</f>
        <v>63408</v>
      </c>
      <c r="E25" s="91">
        <v>51978</v>
      </c>
      <c r="F25" s="93">
        <f>+E25/D25*100</f>
        <v>81.973883421650257</v>
      </c>
    </row>
    <row r="26" spans="1:8" ht="15.6" x14ac:dyDescent="0.3">
      <c r="A26" s="106" t="s">
        <v>8</v>
      </c>
      <c r="B26" s="113">
        <v>2951.6</v>
      </c>
      <c r="C26" s="113">
        <v>35551</v>
      </c>
      <c r="D26" s="110">
        <f t="shared" ref="D26:D32" si="1">+B26+C26</f>
        <v>38502.6</v>
      </c>
      <c r="E26" s="91">
        <v>30435.439999999999</v>
      </c>
      <c r="F26" s="93">
        <f t="shared" ref="F26:F35" si="2">+E26/D26*100</f>
        <v>79.047752619303637</v>
      </c>
    </row>
    <row r="27" spans="1:8" ht="15.6" x14ac:dyDescent="0.3">
      <c r="A27" s="106" t="s">
        <v>9</v>
      </c>
      <c r="B27" s="113">
        <v>378.66</v>
      </c>
      <c r="C27" s="113">
        <v>6303.34</v>
      </c>
      <c r="D27" s="110">
        <f t="shared" si="1"/>
        <v>6682</v>
      </c>
      <c r="E27" s="91">
        <v>6366.61</v>
      </c>
      <c r="F27" s="93">
        <f t="shared" si="2"/>
        <v>95.280005986231657</v>
      </c>
    </row>
    <row r="28" spans="1:8" ht="29.4" customHeight="1" x14ac:dyDescent="0.3">
      <c r="A28" s="107" t="s">
        <v>41</v>
      </c>
      <c r="B28" s="114">
        <v>2069.64</v>
      </c>
      <c r="C28" s="113">
        <v>0</v>
      </c>
      <c r="D28" s="110">
        <f t="shared" si="1"/>
        <v>2069.64</v>
      </c>
      <c r="E28" s="91">
        <v>5750</v>
      </c>
      <c r="F28" s="93">
        <f t="shared" si="2"/>
        <v>277.82609535957948</v>
      </c>
    </row>
    <row r="29" spans="1:8" ht="15.6" x14ac:dyDescent="0.3">
      <c r="A29" s="106" t="s">
        <v>10</v>
      </c>
      <c r="B29" s="113">
        <v>3391.89</v>
      </c>
      <c r="C29" s="113">
        <v>15939.11</v>
      </c>
      <c r="D29" s="110">
        <f t="shared" si="1"/>
        <v>19331</v>
      </c>
      <c r="E29" s="91">
        <v>18520.04</v>
      </c>
      <c r="F29" s="93">
        <f t="shared" si="2"/>
        <v>95.804873001914032</v>
      </c>
    </row>
    <row r="30" spans="1:8" ht="15.6" x14ac:dyDescent="0.3">
      <c r="A30" s="106" t="s">
        <v>11</v>
      </c>
      <c r="B30" s="115">
        <v>18943.29</v>
      </c>
      <c r="C30" s="115">
        <v>33471.050000000003</v>
      </c>
      <c r="D30" s="110">
        <f t="shared" si="1"/>
        <v>52414.340000000004</v>
      </c>
      <c r="E30" s="91">
        <v>48765.11</v>
      </c>
      <c r="F30" s="93">
        <f t="shared" si="2"/>
        <v>93.037725935307009</v>
      </c>
    </row>
    <row r="31" spans="1:8" ht="15.6" x14ac:dyDescent="0.3">
      <c r="A31" s="106" t="s">
        <v>12</v>
      </c>
      <c r="B31" s="115">
        <v>15283.3</v>
      </c>
      <c r="C31" s="115">
        <v>84861.7</v>
      </c>
      <c r="D31" s="110">
        <f t="shared" si="1"/>
        <v>100145</v>
      </c>
      <c r="E31" s="91">
        <v>120169.69</v>
      </c>
      <c r="F31" s="93">
        <f t="shared" si="2"/>
        <v>119.99569624045134</v>
      </c>
    </row>
    <row r="32" spans="1:8" ht="15.6" x14ac:dyDescent="0.3">
      <c r="A32" s="106" t="s">
        <v>13</v>
      </c>
      <c r="B32" s="116">
        <v>2000</v>
      </c>
      <c r="C32" s="116">
        <v>6125</v>
      </c>
      <c r="D32" s="109">
        <f t="shared" si="1"/>
        <v>8125</v>
      </c>
      <c r="E32" s="91">
        <v>6102</v>
      </c>
      <c r="F32" s="93">
        <f t="shared" si="2"/>
        <v>75.101538461538468</v>
      </c>
    </row>
    <row r="33" spans="1:6" ht="27.6" customHeight="1" x14ac:dyDescent="0.3">
      <c r="A33" s="108" t="s">
        <v>42</v>
      </c>
      <c r="B33" s="113">
        <v>40039</v>
      </c>
      <c r="C33" s="113">
        <v>0</v>
      </c>
      <c r="D33" s="110">
        <f>+B33+C33</f>
        <v>40039</v>
      </c>
      <c r="E33" s="91">
        <v>40700</v>
      </c>
      <c r="F33" s="93">
        <f t="shared" si="2"/>
        <v>101.65089038187767</v>
      </c>
    </row>
    <row r="34" spans="1:6" ht="15.6" x14ac:dyDescent="0.3">
      <c r="A34" s="106" t="s">
        <v>14</v>
      </c>
      <c r="B34" s="115">
        <v>25014</v>
      </c>
      <c r="C34" s="115">
        <v>66020</v>
      </c>
      <c r="D34" s="110">
        <f>+B34+C34</f>
        <v>91034</v>
      </c>
      <c r="E34" s="91">
        <v>101841.7</v>
      </c>
      <c r="F34" s="93">
        <f t="shared" si="2"/>
        <v>111.8721576553815</v>
      </c>
    </row>
    <row r="35" spans="1:6" ht="15.6" x14ac:dyDescent="0.3">
      <c r="A35" s="70"/>
      <c r="B35" s="111">
        <f t="shared" ref="B35:D35" si="3">SUM(B25:B34)</f>
        <v>140657.38</v>
      </c>
      <c r="C35" s="111">
        <f t="shared" si="3"/>
        <v>281093.2</v>
      </c>
      <c r="D35" s="111">
        <f t="shared" si="3"/>
        <v>421750.58</v>
      </c>
      <c r="E35" s="92">
        <v>430628.59</v>
      </c>
      <c r="F35" s="92">
        <f t="shared" si="2"/>
        <v>102.10503800611252</v>
      </c>
    </row>
    <row r="38" spans="1:6" ht="15.6" x14ac:dyDescent="0.3">
      <c r="A38" s="143" t="s">
        <v>27</v>
      </c>
      <c r="B38" s="143"/>
      <c r="C38" s="143"/>
      <c r="D38" s="143"/>
      <c r="E38" s="143"/>
      <c r="F38" s="143"/>
    </row>
    <row r="39" spans="1:6" ht="15.6" x14ac:dyDescent="0.3">
      <c r="A39" s="144" t="s">
        <v>1</v>
      </c>
      <c r="B39" s="144"/>
      <c r="C39" s="145" t="s">
        <v>88</v>
      </c>
      <c r="D39" s="145"/>
      <c r="E39" s="145"/>
      <c r="F39" s="145"/>
    </row>
    <row r="40" spans="1:6" x14ac:dyDescent="0.3">
      <c r="A40" s="142" t="s">
        <v>34</v>
      </c>
      <c r="B40" s="142"/>
      <c r="C40" s="134">
        <v>68</v>
      </c>
      <c r="D40" s="134"/>
      <c r="E40" s="134"/>
      <c r="F40" s="134"/>
    </row>
    <row r="41" spans="1:6" x14ac:dyDescent="0.3">
      <c r="A41" s="142" t="s">
        <v>8</v>
      </c>
      <c r="B41" s="142"/>
      <c r="C41" s="134">
        <v>250</v>
      </c>
      <c r="D41" s="134"/>
      <c r="E41" s="134"/>
      <c r="F41" s="134"/>
    </row>
    <row r="42" spans="1:6" x14ac:dyDescent="0.3">
      <c r="A42" s="136" t="s">
        <v>9</v>
      </c>
      <c r="B42" s="137"/>
      <c r="C42" s="134">
        <v>112</v>
      </c>
      <c r="D42" s="134"/>
      <c r="E42" s="134"/>
      <c r="F42" s="134"/>
    </row>
    <row r="43" spans="1:6" x14ac:dyDescent="0.3">
      <c r="A43" s="136" t="s">
        <v>10</v>
      </c>
      <c r="B43" s="137"/>
      <c r="C43" s="134">
        <v>277</v>
      </c>
      <c r="D43" s="134"/>
      <c r="E43" s="134"/>
      <c r="F43" s="134"/>
    </row>
    <row r="44" spans="1:6" x14ac:dyDescent="0.3">
      <c r="A44" s="136" t="s">
        <v>11</v>
      </c>
      <c r="B44" s="137"/>
      <c r="C44" s="134">
        <v>284</v>
      </c>
      <c r="D44" s="134"/>
      <c r="E44" s="134"/>
      <c r="F44" s="134"/>
    </row>
    <row r="45" spans="1:6" x14ac:dyDescent="0.3">
      <c r="A45" s="138" t="s">
        <v>12</v>
      </c>
      <c r="B45" s="139"/>
      <c r="C45" s="134">
        <v>615</v>
      </c>
      <c r="D45" s="134"/>
      <c r="E45" s="134"/>
      <c r="F45" s="134"/>
    </row>
    <row r="46" spans="1:6" x14ac:dyDescent="0.3">
      <c r="A46" s="138" t="s">
        <v>13</v>
      </c>
      <c r="B46" s="139"/>
      <c r="C46" s="134">
        <v>385</v>
      </c>
      <c r="D46" s="134"/>
      <c r="E46" s="134"/>
      <c r="F46" s="134"/>
    </row>
    <row r="47" spans="1:6" x14ac:dyDescent="0.3">
      <c r="A47" s="138" t="s">
        <v>14</v>
      </c>
      <c r="B47" s="139"/>
      <c r="C47" s="134">
        <v>480</v>
      </c>
      <c r="D47" s="134"/>
      <c r="E47" s="134"/>
      <c r="F47" s="134"/>
    </row>
    <row r="48" spans="1:6" ht="15.6" x14ac:dyDescent="0.3">
      <c r="A48" s="140" t="s">
        <v>36</v>
      </c>
      <c r="B48" s="141"/>
      <c r="C48" s="135">
        <f>SUM(C40:C47)</f>
        <v>2471</v>
      </c>
      <c r="D48" s="135"/>
      <c r="E48" s="135"/>
      <c r="F48" s="135"/>
    </row>
  </sheetData>
  <mergeCells count="34">
    <mergeCell ref="C23:C24"/>
    <mergeCell ref="D23:D24"/>
    <mergeCell ref="A3:H3"/>
    <mergeCell ref="A38:F38"/>
    <mergeCell ref="A39:B39"/>
    <mergeCell ref="C39:F39"/>
    <mergeCell ref="A40:B40"/>
    <mergeCell ref="C40:F40"/>
    <mergeCell ref="C7:E7"/>
    <mergeCell ref="F7:H7"/>
    <mergeCell ref="B21:D21"/>
    <mergeCell ref="E21:E24"/>
    <mergeCell ref="F21:F24"/>
    <mergeCell ref="B7:B8"/>
    <mergeCell ref="A6:H6"/>
    <mergeCell ref="A21:A24"/>
    <mergeCell ref="B22:D22"/>
    <mergeCell ref="B23:B24"/>
    <mergeCell ref="A41:B41"/>
    <mergeCell ref="C41:F41"/>
    <mergeCell ref="C42:F42"/>
    <mergeCell ref="C43:F43"/>
    <mergeCell ref="C44:F44"/>
    <mergeCell ref="C45:F45"/>
    <mergeCell ref="C46:F46"/>
    <mergeCell ref="C47:F47"/>
    <mergeCell ref="C48:F48"/>
    <mergeCell ref="A42:B42"/>
    <mergeCell ref="A43:B43"/>
    <mergeCell ref="A44:B44"/>
    <mergeCell ref="A45:B45"/>
    <mergeCell ref="A46:B46"/>
    <mergeCell ref="A47:B47"/>
    <mergeCell ref="A48:B48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DCC-2F43-49FA-957C-CEBB37163107}">
  <dimension ref="A6:AC29"/>
  <sheetViews>
    <sheetView zoomScaleNormal="100" workbookViewId="0">
      <selection activeCell="G23" sqref="G23"/>
    </sheetView>
  </sheetViews>
  <sheetFormatPr defaultColWidth="11.5546875" defaultRowHeight="15" x14ac:dyDescent="0.25"/>
  <cols>
    <col min="1" max="1" width="16.6640625" style="15" customWidth="1"/>
    <col min="2" max="9" width="11.5546875" style="15"/>
    <col min="10" max="10" width="12.5546875" style="15" customWidth="1"/>
    <col min="11" max="16384" width="11.5546875" style="15"/>
  </cols>
  <sheetData>
    <row r="6" spans="1:13" ht="15.6" x14ac:dyDescent="0.3">
      <c r="A6" s="156" t="s">
        <v>87</v>
      </c>
      <c r="B6" s="156"/>
      <c r="C6" s="156"/>
    </row>
    <row r="7" spans="1:13" ht="15.6" x14ac:dyDescent="0.3">
      <c r="A7" s="90">
        <v>44774</v>
      </c>
      <c r="B7" s="14"/>
      <c r="C7" s="14"/>
    </row>
    <row r="8" spans="1:13" s="46" customFormat="1" ht="15.6" x14ac:dyDescent="0.3">
      <c r="A8" s="42" t="s">
        <v>1</v>
      </c>
      <c r="B8" s="40" t="s">
        <v>43</v>
      </c>
      <c r="C8" s="43" t="s">
        <v>4</v>
      </c>
      <c r="D8" s="44" t="s">
        <v>5</v>
      </c>
      <c r="E8" s="45" t="s">
        <v>44</v>
      </c>
      <c r="F8" s="40" t="s">
        <v>45</v>
      </c>
      <c r="G8" s="43" t="s">
        <v>4</v>
      </c>
      <c r="H8" s="44" t="s">
        <v>5</v>
      </c>
      <c r="I8" s="45" t="s">
        <v>44</v>
      </c>
      <c r="J8" s="40" t="s">
        <v>46</v>
      </c>
      <c r="K8" s="43" t="s">
        <v>4</v>
      </c>
      <c r="L8" s="44" t="s">
        <v>5</v>
      </c>
      <c r="M8" s="45" t="s">
        <v>44</v>
      </c>
    </row>
    <row r="9" spans="1:13" s="46" customFormat="1" ht="15.6" x14ac:dyDescent="0.3">
      <c r="A9" s="47" t="s">
        <v>25</v>
      </c>
      <c r="B9" s="72">
        <v>8</v>
      </c>
      <c r="C9" s="72">
        <v>27</v>
      </c>
      <c r="D9" s="72">
        <v>8</v>
      </c>
      <c r="E9" s="72">
        <v>35</v>
      </c>
      <c r="F9" s="48"/>
      <c r="G9" s="73"/>
      <c r="H9" s="74"/>
      <c r="I9" s="49"/>
      <c r="J9" s="48"/>
      <c r="K9" s="49"/>
      <c r="L9" s="49"/>
      <c r="M9" s="49"/>
    </row>
    <row r="10" spans="1:13" s="46" customFormat="1" ht="15.6" x14ac:dyDescent="0.3">
      <c r="A10" s="47" t="s">
        <v>8</v>
      </c>
      <c r="B10" s="72"/>
      <c r="C10" s="72"/>
      <c r="D10" s="72"/>
      <c r="E10" s="72"/>
      <c r="F10" s="48">
        <v>2</v>
      </c>
      <c r="G10" s="73">
        <v>8</v>
      </c>
      <c r="H10" s="73">
        <v>2</v>
      </c>
      <c r="I10" s="49">
        <v>10</v>
      </c>
      <c r="J10" s="48">
        <v>9</v>
      </c>
      <c r="K10" s="49">
        <v>56</v>
      </c>
      <c r="L10" s="49">
        <v>7</v>
      </c>
      <c r="M10" s="49">
        <v>63</v>
      </c>
    </row>
    <row r="11" spans="1:13" s="46" customFormat="1" ht="15.6" x14ac:dyDescent="0.3">
      <c r="A11" s="47" t="s">
        <v>9</v>
      </c>
      <c r="B11" s="75">
        <v>3</v>
      </c>
      <c r="C11" s="75">
        <v>26</v>
      </c>
      <c r="D11" s="75">
        <v>2</v>
      </c>
      <c r="E11" s="75">
        <v>28</v>
      </c>
      <c r="F11" s="50"/>
      <c r="G11" s="76"/>
      <c r="H11" s="76"/>
      <c r="I11" s="51"/>
      <c r="J11" s="50"/>
      <c r="K11" s="51"/>
      <c r="L11" s="51"/>
      <c r="M11" s="51"/>
    </row>
    <row r="12" spans="1:13" s="46" customFormat="1" ht="15.6" x14ac:dyDescent="0.3">
      <c r="A12" s="47" t="s">
        <v>10</v>
      </c>
      <c r="B12" s="77"/>
      <c r="C12" s="77"/>
      <c r="D12" s="77"/>
      <c r="E12" s="77"/>
      <c r="F12" s="48">
        <v>3</v>
      </c>
      <c r="G12" s="73">
        <v>37</v>
      </c>
      <c r="H12" s="73">
        <v>6</v>
      </c>
      <c r="I12" s="49">
        <v>43</v>
      </c>
      <c r="J12" s="52">
        <v>0</v>
      </c>
      <c r="K12" s="53">
        <v>0</v>
      </c>
      <c r="L12" s="53">
        <v>0</v>
      </c>
      <c r="M12" s="53">
        <v>0</v>
      </c>
    </row>
    <row r="13" spans="1:13" s="46" customFormat="1" ht="15.6" x14ac:dyDescent="0.3">
      <c r="A13" s="47" t="s">
        <v>11</v>
      </c>
      <c r="B13" s="78"/>
      <c r="C13" s="78"/>
      <c r="D13" s="78"/>
      <c r="E13" s="78"/>
      <c r="F13" s="52">
        <v>2</v>
      </c>
      <c r="G13" s="74">
        <v>87</v>
      </c>
      <c r="H13" s="74">
        <v>6</v>
      </c>
      <c r="I13" s="53">
        <v>93</v>
      </c>
      <c r="J13" s="52"/>
      <c r="K13" s="53"/>
      <c r="L13" s="53"/>
      <c r="M13" s="53"/>
    </row>
    <row r="14" spans="1:13" s="46" customFormat="1" ht="15.6" x14ac:dyDescent="0.3">
      <c r="A14" s="47" t="s">
        <v>12</v>
      </c>
      <c r="B14" s="77"/>
      <c r="C14" s="77"/>
      <c r="D14" s="78"/>
      <c r="E14" s="77"/>
      <c r="F14" s="52"/>
      <c r="G14" s="74"/>
      <c r="H14" s="74"/>
      <c r="I14" s="53"/>
      <c r="J14" s="52"/>
      <c r="K14" s="53"/>
      <c r="L14" s="53"/>
      <c r="M14" s="53"/>
    </row>
    <row r="15" spans="1:13" s="46" customFormat="1" ht="15.6" x14ac:dyDescent="0.3">
      <c r="A15" s="47" t="s">
        <v>13</v>
      </c>
      <c r="B15" s="77"/>
      <c r="C15" s="77"/>
      <c r="D15" s="77"/>
      <c r="E15" s="77"/>
      <c r="F15" s="52"/>
      <c r="G15" s="74"/>
      <c r="H15" s="74"/>
      <c r="I15" s="53"/>
      <c r="J15" s="52"/>
      <c r="K15" s="53"/>
      <c r="L15" s="53"/>
      <c r="M15" s="53"/>
    </row>
    <row r="16" spans="1:13" s="46" customFormat="1" ht="21.6" customHeight="1" x14ac:dyDescent="0.3">
      <c r="A16" s="47" t="s">
        <v>14</v>
      </c>
      <c r="B16" s="79">
        <v>11</v>
      </c>
      <c r="C16" s="79">
        <v>53</v>
      </c>
      <c r="D16" s="79">
        <v>10</v>
      </c>
      <c r="E16" s="79">
        <v>63</v>
      </c>
      <c r="F16" s="48">
        <v>3</v>
      </c>
      <c r="G16" s="73">
        <v>14</v>
      </c>
      <c r="H16" s="74">
        <v>40</v>
      </c>
      <c r="I16" s="49">
        <v>54</v>
      </c>
      <c r="J16" s="48">
        <v>2</v>
      </c>
      <c r="K16" s="49">
        <v>20</v>
      </c>
      <c r="L16" s="49">
        <v>7</v>
      </c>
      <c r="M16" s="49">
        <v>27</v>
      </c>
    </row>
    <row r="17" spans="1:29" s="40" customFormat="1" ht="22.95" customHeight="1" x14ac:dyDescent="0.3">
      <c r="A17" s="47" t="s">
        <v>6</v>
      </c>
      <c r="B17" s="80">
        <f>SUM(B9:B16)</f>
        <v>22</v>
      </c>
      <c r="C17" s="80">
        <f t="shared" ref="C17:M17" si="0">SUM(C9:C16)</f>
        <v>106</v>
      </c>
      <c r="D17" s="80">
        <f t="shared" si="0"/>
        <v>20</v>
      </c>
      <c r="E17" s="80">
        <f t="shared" si="0"/>
        <v>126</v>
      </c>
      <c r="F17" s="80">
        <f t="shared" si="0"/>
        <v>10</v>
      </c>
      <c r="G17" s="80">
        <f t="shared" si="0"/>
        <v>146</v>
      </c>
      <c r="H17" s="80">
        <f t="shared" si="0"/>
        <v>54</v>
      </c>
      <c r="I17" s="80">
        <f t="shared" si="0"/>
        <v>200</v>
      </c>
      <c r="J17" s="80">
        <f t="shared" si="0"/>
        <v>11</v>
      </c>
      <c r="K17" s="80">
        <f t="shared" si="0"/>
        <v>76</v>
      </c>
      <c r="L17" s="80">
        <f t="shared" si="0"/>
        <v>14</v>
      </c>
      <c r="M17" s="80">
        <f t="shared" si="0"/>
        <v>90</v>
      </c>
    </row>
    <row r="19" spans="1:29" ht="15.6" x14ac:dyDescent="0.3">
      <c r="A19" s="155" t="s">
        <v>86</v>
      </c>
      <c r="B19" s="155"/>
      <c r="C19" s="155"/>
      <c r="D19" s="155"/>
      <c r="E19" s="155"/>
    </row>
    <row r="20" spans="1:29" ht="28.8" x14ac:dyDescent="0.3">
      <c r="A20" s="56" t="s">
        <v>1</v>
      </c>
      <c r="B20" s="57" t="s">
        <v>47</v>
      </c>
      <c r="C20" s="58" t="s">
        <v>4</v>
      </c>
      <c r="D20" s="59" t="s">
        <v>5</v>
      </c>
      <c r="E20" s="60" t="s">
        <v>44</v>
      </c>
      <c r="F20" s="61" t="s">
        <v>48</v>
      </c>
      <c r="G20" s="58" t="s">
        <v>4</v>
      </c>
      <c r="H20" s="59" t="s">
        <v>5</v>
      </c>
      <c r="I20" s="62" t="s">
        <v>44</v>
      </c>
      <c r="J20" s="57" t="s">
        <v>49</v>
      </c>
      <c r="K20" s="58" t="s">
        <v>4</v>
      </c>
      <c r="L20" s="59" t="s">
        <v>5</v>
      </c>
      <c r="M20" s="60" t="s">
        <v>44</v>
      </c>
      <c r="N20" s="57" t="s">
        <v>50</v>
      </c>
      <c r="O20" s="58" t="s">
        <v>4</v>
      </c>
      <c r="P20" s="59" t="s">
        <v>5</v>
      </c>
      <c r="Q20" s="60" t="s">
        <v>44</v>
      </c>
      <c r="R20" s="63" t="s">
        <v>51</v>
      </c>
      <c r="S20" s="58" t="s">
        <v>4</v>
      </c>
      <c r="T20" s="59" t="s">
        <v>5</v>
      </c>
      <c r="U20" s="60" t="s">
        <v>44</v>
      </c>
      <c r="V20" s="57" t="s">
        <v>52</v>
      </c>
      <c r="W20" s="58" t="s">
        <v>4</v>
      </c>
      <c r="X20" s="59" t="s">
        <v>5</v>
      </c>
      <c r="Y20" s="60" t="s">
        <v>44</v>
      </c>
      <c r="Z20" s="57" t="s">
        <v>53</v>
      </c>
      <c r="AA20" s="58" t="s">
        <v>4</v>
      </c>
      <c r="AB20" s="59" t="s">
        <v>5</v>
      </c>
      <c r="AC20" s="60" t="s">
        <v>44</v>
      </c>
    </row>
    <row r="21" spans="1:29" ht="15.6" x14ac:dyDescent="0.3">
      <c r="A21" s="64" t="s">
        <v>25</v>
      </c>
      <c r="B21" s="54">
        <v>176</v>
      </c>
      <c r="C21" s="54">
        <v>150</v>
      </c>
      <c r="D21" s="54">
        <v>26</v>
      </c>
      <c r="E21" s="81">
        <f>+C21+D21</f>
        <v>176</v>
      </c>
      <c r="F21" s="54">
        <v>51</v>
      </c>
      <c r="G21" s="54">
        <v>44</v>
      </c>
      <c r="H21" s="54">
        <v>7</v>
      </c>
      <c r="I21" s="81">
        <f>+G21+H21</f>
        <v>51</v>
      </c>
      <c r="J21" s="54">
        <v>2</v>
      </c>
      <c r="K21" s="54">
        <v>7</v>
      </c>
      <c r="L21" s="54">
        <v>1</v>
      </c>
      <c r="M21" s="81">
        <f>+K21+L21</f>
        <v>8</v>
      </c>
      <c r="N21" s="54">
        <v>1</v>
      </c>
      <c r="O21" s="54">
        <v>1</v>
      </c>
      <c r="P21" s="54">
        <v>0</v>
      </c>
      <c r="Q21" s="81">
        <f>+O21+P21</f>
        <v>1</v>
      </c>
      <c r="R21" s="54">
        <v>0</v>
      </c>
      <c r="S21" s="54">
        <v>0</v>
      </c>
      <c r="T21" s="54">
        <v>0</v>
      </c>
      <c r="U21" s="65">
        <v>0</v>
      </c>
      <c r="V21" s="54">
        <v>0</v>
      </c>
      <c r="W21" s="54">
        <v>0</v>
      </c>
      <c r="X21" s="54">
        <v>0</v>
      </c>
      <c r="Y21" s="55">
        <v>0</v>
      </c>
      <c r="Z21" s="54">
        <v>7</v>
      </c>
      <c r="AA21" s="54">
        <v>200</v>
      </c>
      <c r="AB21" s="54">
        <v>54</v>
      </c>
      <c r="AC21" s="65">
        <f>+AA21+AB21</f>
        <v>254</v>
      </c>
    </row>
    <row r="22" spans="1:29" ht="15.6" x14ac:dyDescent="0.3">
      <c r="A22" s="66" t="s">
        <v>8</v>
      </c>
      <c r="B22" s="54">
        <v>197</v>
      </c>
      <c r="C22" s="54">
        <v>184</v>
      </c>
      <c r="D22" s="54">
        <v>13</v>
      </c>
      <c r="E22" s="81">
        <f t="shared" ref="E22:E28" si="1">+C22+D22</f>
        <v>197</v>
      </c>
      <c r="F22" s="54">
        <v>76</v>
      </c>
      <c r="G22" s="54">
        <v>68</v>
      </c>
      <c r="H22" s="54">
        <v>8</v>
      </c>
      <c r="I22" s="81">
        <f t="shared" ref="I22:I28" si="2">+G22+H22</f>
        <v>76</v>
      </c>
      <c r="J22" s="54">
        <v>10</v>
      </c>
      <c r="K22" s="54">
        <v>33</v>
      </c>
      <c r="L22" s="54">
        <v>2</v>
      </c>
      <c r="M22" s="81">
        <f t="shared" ref="M22:M28" si="3">+K22+L22</f>
        <v>35</v>
      </c>
      <c r="N22" s="54">
        <v>8</v>
      </c>
      <c r="O22" s="54">
        <v>27</v>
      </c>
      <c r="P22" s="54">
        <v>4</v>
      </c>
      <c r="Q22" s="81">
        <f t="shared" ref="Q22:Q28" si="4">+O22+P22</f>
        <v>31</v>
      </c>
      <c r="R22" s="54">
        <v>0</v>
      </c>
      <c r="S22" s="54">
        <v>0</v>
      </c>
      <c r="T22" s="54">
        <v>0</v>
      </c>
      <c r="U22" s="65">
        <v>0</v>
      </c>
      <c r="V22" s="54">
        <v>0</v>
      </c>
      <c r="W22" s="54">
        <v>0</v>
      </c>
      <c r="X22" s="54">
        <v>0</v>
      </c>
      <c r="Y22" s="55">
        <v>0</v>
      </c>
      <c r="Z22" s="54">
        <v>12</v>
      </c>
      <c r="AA22" s="54">
        <v>90</v>
      </c>
      <c r="AB22" s="54">
        <v>17</v>
      </c>
      <c r="AC22" s="65">
        <f t="shared" ref="AC22:AC28" si="5">+AA22+AB22</f>
        <v>107</v>
      </c>
    </row>
    <row r="23" spans="1:29" ht="15.6" x14ac:dyDescent="0.3">
      <c r="A23" s="64" t="s">
        <v>9</v>
      </c>
      <c r="B23" s="54">
        <v>147</v>
      </c>
      <c r="C23" s="54">
        <v>78</v>
      </c>
      <c r="D23" s="54">
        <v>8</v>
      </c>
      <c r="E23" s="81">
        <f t="shared" si="1"/>
        <v>86</v>
      </c>
      <c r="F23" s="54">
        <v>3</v>
      </c>
      <c r="G23" s="54">
        <v>3</v>
      </c>
      <c r="H23" s="54">
        <v>0</v>
      </c>
      <c r="I23" s="81">
        <f t="shared" si="2"/>
        <v>3</v>
      </c>
      <c r="J23" s="54">
        <v>0</v>
      </c>
      <c r="K23" s="54">
        <v>0</v>
      </c>
      <c r="L23" s="54">
        <v>0</v>
      </c>
      <c r="M23" s="81">
        <f t="shared" si="3"/>
        <v>0</v>
      </c>
      <c r="N23" s="54">
        <v>0</v>
      </c>
      <c r="O23" s="54">
        <v>0</v>
      </c>
      <c r="P23" s="54">
        <v>0</v>
      </c>
      <c r="Q23" s="81">
        <f t="shared" si="4"/>
        <v>0</v>
      </c>
      <c r="R23" s="54">
        <v>0</v>
      </c>
      <c r="S23" s="54">
        <v>0</v>
      </c>
      <c r="T23" s="54">
        <v>0</v>
      </c>
      <c r="U23" s="65">
        <v>0</v>
      </c>
      <c r="V23" s="54">
        <v>0</v>
      </c>
      <c r="W23" s="54">
        <v>0</v>
      </c>
      <c r="X23" s="54">
        <v>0</v>
      </c>
      <c r="Y23" s="55">
        <v>0</v>
      </c>
      <c r="Z23" s="54">
        <v>0</v>
      </c>
      <c r="AA23" s="54">
        <v>0</v>
      </c>
      <c r="AB23" s="54">
        <v>0</v>
      </c>
      <c r="AC23" s="65">
        <f t="shared" si="5"/>
        <v>0</v>
      </c>
    </row>
    <row r="24" spans="1:29" ht="15.6" x14ac:dyDescent="0.3">
      <c r="A24" s="64" t="s">
        <v>10</v>
      </c>
      <c r="B24" s="54">
        <v>207</v>
      </c>
      <c r="C24" s="54">
        <v>148</v>
      </c>
      <c r="D24" s="54">
        <v>15</v>
      </c>
      <c r="E24" s="81">
        <f t="shared" si="1"/>
        <v>163</v>
      </c>
      <c r="F24" s="54">
        <v>39</v>
      </c>
      <c r="G24" s="54">
        <v>31</v>
      </c>
      <c r="H24" s="54">
        <v>6</v>
      </c>
      <c r="I24" s="81">
        <f t="shared" si="2"/>
        <v>37</v>
      </c>
      <c r="J24" s="54">
        <v>5</v>
      </c>
      <c r="K24" s="54">
        <v>16</v>
      </c>
      <c r="L24" s="54">
        <v>2</v>
      </c>
      <c r="M24" s="81">
        <f t="shared" si="3"/>
        <v>18</v>
      </c>
      <c r="N24" s="54">
        <v>0</v>
      </c>
      <c r="O24" s="54">
        <v>0</v>
      </c>
      <c r="P24" s="54">
        <v>0</v>
      </c>
      <c r="Q24" s="81">
        <f t="shared" si="4"/>
        <v>0</v>
      </c>
      <c r="R24" s="54">
        <v>0</v>
      </c>
      <c r="S24" s="54">
        <v>0</v>
      </c>
      <c r="T24" s="54">
        <v>0</v>
      </c>
      <c r="U24" s="71">
        <v>0</v>
      </c>
      <c r="V24" s="54">
        <v>0</v>
      </c>
      <c r="W24" s="54">
        <v>0</v>
      </c>
      <c r="X24" s="54">
        <v>0</v>
      </c>
      <c r="Y24" s="55">
        <v>0</v>
      </c>
      <c r="Z24" s="54">
        <v>7</v>
      </c>
      <c r="AA24" s="54">
        <v>60</v>
      </c>
      <c r="AB24" s="54">
        <v>19</v>
      </c>
      <c r="AC24" s="65">
        <f t="shared" si="5"/>
        <v>79</v>
      </c>
    </row>
    <row r="25" spans="1:29" ht="15.6" x14ac:dyDescent="0.3">
      <c r="A25" s="64" t="s">
        <v>11</v>
      </c>
      <c r="B25" s="54">
        <v>150</v>
      </c>
      <c r="C25" s="54">
        <v>134</v>
      </c>
      <c r="D25" s="54">
        <v>13</v>
      </c>
      <c r="E25" s="81">
        <f t="shared" si="1"/>
        <v>147</v>
      </c>
      <c r="F25" s="54">
        <v>16</v>
      </c>
      <c r="G25" s="54">
        <v>14</v>
      </c>
      <c r="H25" s="54">
        <v>2</v>
      </c>
      <c r="I25" s="81">
        <f t="shared" si="2"/>
        <v>16</v>
      </c>
      <c r="J25" s="54">
        <v>3</v>
      </c>
      <c r="K25" s="54">
        <v>17</v>
      </c>
      <c r="L25" s="54">
        <v>0</v>
      </c>
      <c r="M25" s="81">
        <f t="shared" si="3"/>
        <v>17</v>
      </c>
      <c r="N25" s="54">
        <v>2</v>
      </c>
      <c r="O25" s="54">
        <v>5</v>
      </c>
      <c r="P25" s="54">
        <v>0</v>
      </c>
      <c r="Q25" s="81">
        <f t="shared" si="4"/>
        <v>5</v>
      </c>
      <c r="R25" s="54">
        <v>0</v>
      </c>
      <c r="S25" s="54">
        <v>0</v>
      </c>
      <c r="T25" s="54">
        <v>0</v>
      </c>
      <c r="U25" s="65">
        <v>0</v>
      </c>
      <c r="V25" s="54">
        <v>0</v>
      </c>
      <c r="W25" s="54">
        <v>0</v>
      </c>
      <c r="X25" s="54">
        <v>0</v>
      </c>
      <c r="Y25" s="55">
        <v>0</v>
      </c>
      <c r="Z25" s="54">
        <v>4</v>
      </c>
      <c r="AA25" s="54">
        <v>43</v>
      </c>
      <c r="AB25" s="54">
        <v>15</v>
      </c>
      <c r="AC25" s="65">
        <f t="shared" si="5"/>
        <v>58</v>
      </c>
    </row>
    <row r="26" spans="1:29" ht="15.6" x14ac:dyDescent="0.3">
      <c r="A26" s="64" t="s">
        <v>12</v>
      </c>
      <c r="B26" s="54">
        <v>261</v>
      </c>
      <c r="C26" s="54">
        <v>214</v>
      </c>
      <c r="D26" s="54">
        <v>47</v>
      </c>
      <c r="E26" s="81">
        <f t="shared" si="1"/>
        <v>261</v>
      </c>
      <c r="F26" s="54">
        <v>111</v>
      </c>
      <c r="G26" s="54">
        <v>91</v>
      </c>
      <c r="H26" s="54">
        <v>20</v>
      </c>
      <c r="I26" s="81">
        <f t="shared" si="2"/>
        <v>111</v>
      </c>
      <c r="J26" s="54">
        <v>34</v>
      </c>
      <c r="K26" s="54">
        <v>105</v>
      </c>
      <c r="L26" s="54">
        <v>17</v>
      </c>
      <c r="M26" s="81">
        <f t="shared" si="3"/>
        <v>122</v>
      </c>
      <c r="N26" s="54">
        <v>12</v>
      </c>
      <c r="O26" s="54">
        <v>30</v>
      </c>
      <c r="P26" s="54">
        <v>2</v>
      </c>
      <c r="Q26" s="81">
        <f t="shared" si="4"/>
        <v>32</v>
      </c>
      <c r="R26" s="54">
        <v>0</v>
      </c>
      <c r="S26" s="54">
        <v>0</v>
      </c>
      <c r="T26" s="54">
        <v>0</v>
      </c>
      <c r="U26" s="65">
        <v>0</v>
      </c>
      <c r="V26" s="54">
        <v>0</v>
      </c>
      <c r="W26" s="54">
        <v>0</v>
      </c>
      <c r="X26" s="54">
        <v>0</v>
      </c>
      <c r="Y26" s="55">
        <v>0</v>
      </c>
      <c r="Z26" s="54">
        <v>0</v>
      </c>
      <c r="AA26" s="54">
        <v>0</v>
      </c>
      <c r="AB26" s="54">
        <v>0</v>
      </c>
      <c r="AC26" s="65">
        <f t="shared" si="5"/>
        <v>0</v>
      </c>
    </row>
    <row r="27" spans="1:29" ht="15.6" x14ac:dyDescent="0.3">
      <c r="A27" s="64" t="s">
        <v>13</v>
      </c>
      <c r="B27" s="54">
        <v>119</v>
      </c>
      <c r="C27" s="54">
        <v>108</v>
      </c>
      <c r="D27" s="54">
        <v>11</v>
      </c>
      <c r="E27" s="81">
        <f t="shared" si="1"/>
        <v>119</v>
      </c>
      <c r="F27" s="54">
        <v>34</v>
      </c>
      <c r="G27" s="54">
        <v>33</v>
      </c>
      <c r="H27" s="54">
        <v>1</v>
      </c>
      <c r="I27" s="81">
        <f t="shared" si="2"/>
        <v>34</v>
      </c>
      <c r="J27" s="54">
        <v>10</v>
      </c>
      <c r="K27" s="54">
        <v>28</v>
      </c>
      <c r="L27" s="54">
        <v>2</v>
      </c>
      <c r="M27" s="81">
        <f t="shared" si="3"/>
        <v>30</v>
      </c>
      <c r="N27" s="54">
        <v>1</v>
      </c>
      <c r="O27" s="54">
        <v>2</v>
      </c>
      <c r="P27" s="54">
        <v>0</v>
      </c>
      <c r="Q27" s="81">
        <f t="shared" si="4"/>
        <v>2</v>
      </c>
      <c r="R27" s="54">
        <v>0</v>
      </c>
      <c r="S27" s="54">
        <v>0</v>
      </c>
      <c r="T27" s="54">
        <v>0</v>
      </c>
      <c r="U27" s="65">
        <v>0</v>
      </c>
      <c r="V27" s="54">
        <v>0</v>
      </c>
      <c r="W27" s="54">
        <v>0</v>
      </c>
      <c r="X27" s="54">
        <v>0</v>
      </c>
      <c r="Y27" s="55">
        <v>0</v>
      </c>
      <c r="Z27" s="54">
        <v>2</v>
      </c>
      <c r="AA27" s="54">
        <v>41</v>
      </c>
      <c r="AB27" s="54">
        <v>6</v>
      </c>
      <c r="AC27" s="65">
        <f t="shared" si="5"/>
        <v>47</v>
      </c>
    </row>
    <row r="28" spans="1:29" ht="15.6" x14ac:dyDescent="0.3">
      <c r="A28" s="64" t="s">
        <v>14</v>
      </c>
      <c r="B28" s="54">
        <v>271</v>
      </c>
      <c r="C28" s="54">
        <v>239</v>
      </c>
      <c r="D28" s="54">
        <v>32</v>
      </c>
      <c r="E28" s="81">
        <f t="shared" si="1"/>
        <v>271</v>
      </c>
      <c r="F28" s="54">
        <v>93</v>
      </c>
      <c r="G28" s="54">
        <v>82</v>
      </c>
      <c r="H28" s="54">
        <v>11</v>
      </c>
      <c r="I28" s="81">
        <f t="shared" si="2"/>
        <v>93</v>
      </c>
      <c r="J28" s="54">
        <v>25</v>
      </c>
      <c r="K28" s="54">
        <v>76</v>
      </c>
      <c r="L28" s="54">
        <v>16</v>
      </c>
      <c r="M28" s="81">
        <f t="shared" si="3"/>
        <v>92</v>
      </c>
      <c r="N28" s="54">
        <v>12</v>
      </c>
      <c r="O28" s="54">
        <v>32</v>
      </c>
      <c r="P28" s="54">
        <v>3</v>
      </c>
      <c r="Q28" s="81">
        <f t="shared" si="4"/>
        <v>35</v>
      </c>
      <c r="R28" s="54">
        <v>0</v>
      </c>
      <c r="S28" s="54">
        <v>0</v>
      </c>
      <c r="T28" s="54">
        <v>0</v>
      </c>
      <c r="U28" s="65">
        <v>0</v>
      </c>
      <c r="V28" s="54">
        <v>0</v>
      </c>
      <c r="W28" s="54">
        <v>0</v>
      </c>
      <c r="X28" s="54">
        <v>0</v>
      </c>
      <c r="Y28" s="55">
        <v>0</v>
      </c>
      <c r="Z28" s="54">
        <v>4</v>
      </c>
      <c r="AA28" s="54">
        <v>37</v>
      </c>
      <c r="AB28" s="54">
        <v>15</v>
      </c>
      <c r="AC28" s="65">
        <f t="shared" si="5"/>
        <v>52</v>
      </c>
    </row>
    <row r="29" spans="1:29" ht="15.6" x14ac:dyDescent="0.3">
      <c r="A29" s="67" t="s">
        <v>6</v>
      </c>
      <c r="B29" s="68">
        <f>SUM(B21:B28)</f>
        <v>1528</v>
      </c>
      <c r="C29" s="68">
        <f t="shared" ref="C29:AC29" si="6">SUM(C21:C28)</f>
        <v>1255</v>
      </c>
      <c r="D29" s="68">
        <f t="shared" si="6"/>
        <v>165</v>
      </c>
      <c r="E29" s="68">
        <f t="shared" si="6"/>
        <v>1420</v>
      </c>
      <c r="F29" s="68">
        <f t="shared" si="6"/>
        <v>423</v>
      </c>
      <c r="G29" s="68">
        <f t="shared" si="6"/>
        <v>366</v>
      </c>
      <c r="H29" s="68">
        <f t="shared" si="6"/>
        <v>55</v>
      </c>
      <c r="I29" s="68">
        <f t="shared" si="6"/>
        <v>421</v>
      </c>
      <c r="J29" s="68">
        <f t="shared" si="6"/>
        <v>89</v>
      </c>
      <c r="K29" s="68">
        <f t="shared" si="6"/>
        <v>282</v>
      </c>
      <c r="L29" s="68">
        <f t="shared" si="6"/>
        <v>40</v>
      </c>
      <c r="M29" s="68">
        <f t="shared" si="6"/>
        <v>322</v>
      </c>
      <c r="N29" s="68">
        <f t="shared" si="6"/>
        <v>36</v>
      </c>
      <c r="O29" s="68">
        <f t="shared" si="6"/>
        <v>97</v>
      </c>
      <c r="P29" s="68">
        <f t="shared" si="6"/>
        <v>9</v>
      </c>
      <c r="Q29" s="68">
        <f t="shared" si="6"/>
        <v>106</v>
      </c>
      <c r="R29" s="68">
        <f t="shared" si="6"/>
        <v>0</v>
      </c>
      <c r="S29" s="68">
        <f t="shared" si="6"/>
        <v>0</v>
      </c>
      <c r="T29" s="68">
        <f t="shared" si="6"/>
        <v>0</v>
      </c>
      <c r="U29" s="68">
        <f t="shared" si="6"/>
        <v>0</v>
      </c>
      <c r="V29" s="68">
        <f t="shared" si="6"/>
        <v>0</v>
      </c>
      <c r="W29" s="68">
        <f t="shared" si="6"/>
        <v>0</v>
      </c>
      <c r="X29" s="68">
        <f t="shared" si="6"/>
        <v>0</v>
      </c>
      <c r="Y29" s="68">
        <f t="shared" si="6"/>
        <v>0</v>
      </c>
      <c r="Z29" s="68">
        <f t="shared" si="6"/>
        <v>36</v>
      </c>
      <c r="AA29" s="68">
        <f t="shared" si="6"/>
        <v>471</v>
      </c>
      <c r="AB29" s="68">
        <f t="shared" si="6"/>
        <v>126</v>
      </c>
      <c r="AC29" s="68">
        <f t="shared" si="6"/>
        <v>597</v>
      </c>
    </row>
  </sheetData>
  <mergeCells count="2">
    <mergeCell ref="A19:E19"/>
    <mergeCell ref="A6:C6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072A-1EFF-4DC1-B93D-C1A2769060A8}">
  <dimension ref="A5:E39"/>
  <sheetViews>
    <sheetView tabSelected="1" workbookViewId="0">
      <selection activeCell="A29" sqref="A29:E38"/>
    </sheetView>
  </sheetViews>
  <sheetFormatPr defaultColWidth="11.44140625" defaultRowHeight="14.4" x14ac:dyDescent="0.3"/>
  <cols>
    <col min="1" max="1" width="7.109375" customWidth="1"/>
    <col min="2" max="2" width="44.33203125" customWidth="1"/>
    <col min="3" max="3" width="12.5546875" customWidth="1"/>
    <col min="4" max="4" width="16" customWidth="1"/>
  </cols>
  <sheetData>
    <row r="5" spans="1:3" ht="24" customHeight="1" x14ac:dyDescent="0.35">
      <c r="A5" s="157" t="s">
        <v>54</v>
      </c>
      <c r="B5" s="157"/>
      <c r="C5" s="157"/>
    </row>
    <row r="7" spans="1:3" ht="17.399999999999999" customHeight="1" x14ac:dyDescent="0.3">
      <c r="A7" s="158" t="s">
        <v>55</v>
      </c>
      <c r="B7" s="158" t="s">
        <v>56</v>
      </c>
      <c r="C7" s="159" t="s">
        <v>57</v>
      </c>
    </row>
    <row r="8" spans="1:3" ht="30" customHeight="1" x14ac:dyDescent="0.3">
      <c r="A8" s="159">
        <v>1</v>
      </c>
      <c r="B8" s="160" t="s">
        <v>58</v>
      </c>
      <c r="C8" s="161">
        <v>0</v>
      </c>
    </row>
    <row r="9" spans="1:3" ht="30" customHeight="1" x14ac:dyDescent="0.3">
      <c r="A9" s="159">
        <v>2</v>
      </c>
      <c r="B9" s="160" t="s">
        <v>59</v>
      </c>
      <c r="C9" s="159">
        <v>9</v>
      </c>
    </row>
    <row r="10" spans="1:3" ht="30" customHeight="1" x14ac:dyDescent="0.3">
      <c r="A10" s="159">
        <v>3</v>
      </c>
      <c r="B10" s="160" t="s">
        <v>60</v>
      </c>
      <c r="C10" s="159">
        <v>9</v>
      </c>
    </row>
    <row r="11" spans="1:3" ht="30" customHeight="1" x14ac:dyDescent="0.3">
      <c r="A11" s="159">
        <v>4</v>
      </c>
      <c r="B11" s="160" t="s">
        <v>61</v>
      </c>
      <c r="C11" s="159">
        <v>0</v>
      </c>
    </row>
    <row r="12" spans="1:3" ht="30" customHeight="1" x14ac:dyDescent="0.3">
      <c r="A12" s="159">
        <v>5</v>
      </c>
      <c r="B12" s="160" t="s">
        <v>62</v>
      </c>
      <c r="C12" s="159">
        <v>0</v>
      </c>
    </row>
    <row r="13" spans="1:3" ht="30" customHeight="1" x14ac:dyDescent="0.3">
      <c r="A13" s="159">
        <v>6</v>
      </c>
      <c r="B13" s="160" t="s">
        <v>63</v>
      </c>
      <c r="C13" s="159">
        <v>61</v>
      </c>
    </row>
    <row r="15" spans="1:3" ht="18" x14ac:dyDescent="0.35">
      <c r="A15" s="162" t="s">
        <v>64</v>
      </c>
      <c r="B15" s="162"/>
      <c r="C15" s="162"/>
    </row>
    <row r="16" spans="1:3" x14ac:dyDescent="0.3">
      <c r="A16" s="163"/>
      <c r="B16" s="163"/>
      <c r="C16" s="168"/>
    </row>
    <row r="17" spans="1:5" x14ac:dyDescent="0.3">
      <c r="A17" s="169" t="s">
        <v>55</v>
      </c>
      <c r="B17" s="169" t="s">
        <v>56</v>
      </c>
      <c r="C17" s="168" t="s">
        <v>57</v>
      </c>
    </row>
    <row r="18" spans="1:5" x14ac:dyDescent="0.3">
      <c r="A18" s="164">
        <v>1</v>
      </c>
      <c r="B18" s="165" t="s">
        <v>66</v>
      </c>
      <c r="C18" s="166">
        <v>5</v>
      </c>
    </row>
    <row r="19" spans="1:5" x14ac:dyDescent="0.3">
      <c r="A19" s="164">
        <v>2</v>
      </c>
      <c r="B19" s="165" t="s">
        <v>67</v>
      </c>
      <c r="C19" s="166">
        <v>5</v>
      </c>
    </row>
    <row r="20" spans="1:5" x14ac:dyDescent="0.3">
      <c r="A20" s="164">
        <v>3</v>
      </c>
      <c r="B20" s="165" t="s">
        <v>68</v>
      </c>
      <c r="C20" s="166">
        <v>5</v>
      </c>
    </row>
    <row r="21" spans="1:5" x14ac:dyDescent="0.3">
      <c r="A21" s="164">
        <v>4</v>
      </c>
      <c r="B21" s="165" t="s">
        <v>69</v>
      </c>
      <c r="C21" s="166">
        <v>5</v>
      </c>
    </row>
    <row r="22" spans="1:5" x14ac:dyDescent="0.3">
      <c r="A22" s="164">
        <v>5</v>
      </c>
      <c r="B22" s="165" t="s">
        <v>70</v>
      </c>
      <c r="C22" s="166">
        <v>0</v>
      </c>
    </row>
    <row r="23" spans="1:5" x14ac:dyDescent="0.3">
      <c r="A23" s="164">
        <v>6</v>
      </c>
      <c r="B23" s="165" t="s">
        <v>71</v>
      </c>
      <c r="C23" s="166">
        <v>5</v>
      </c>
    </row>
    <row r="24" spans="1:5" ht="28.8" x14ac:dyDescent="0.3">
      <c r="A24" s="164">
        <v>7</v>
      </c>
      <c r="B24" s="165" t="s">
        <v>72</v>
      </c>
      <c r="C24" s="167">
        <v>629</v>
      </c>
    </row>
    <row r="25" spans="1:5" ht="28.8" x14ac:dyDescent="0.3">
      <c r="A25" s="164">
        <v>8</v>
      </c>
      <c r="B25" s="165" t="s">
        <v>73</v>
      </c>
      <c r="C25" s="166">
        <v>0</v>
      </c>
    </row>
    <row r="26" spans="1:5" x14ac:dyDescent="0.3">
      <c r="A26" s="69"/>
      <c r="B26" s="69"/>
      <c r="C26" s="69"/>
    </row>
    <row r="27" spans="1:5" ht="15.6" x14ac:dyDescent="0.3">
      <c r="A27" s="170" t="s">
        <v>85</v>
      </c>
      <c r="B27" s="170"/>
      <c r="C27" s="170"/>
      <c r="D27" s="170"/>
      <c r="E27" s="170"/>
    </row>
    <row r="29" spans="1:5" x14ac:dyDescent="0.3">
      <c r="A29" s="169" t="s">
        <v>55</v>
      </c>
      <c r="B29" s="169" t="s">
        <v>56</v>
      </c>
      <c r="C29" s="171" t="s">
        <v>74</v>
      </c>
      <c r="D29" s="171" t="s">
        <v>75</v>
      </c>
      <c r="E29" s="171" t="s">
        <v>65</v>
      </c>
    </row>
    <row r="30" spans="1:5" ht="28.8" x14ac:dyDescent="0.3">
      <c r="A30" s="164">
        <v>1</v>
      </c>
      <c r="B30" s="165" t="s">
        <v>76</v>
      </c>
      <c r="C30" s="161">
        <v>5</v>
      </c>
      <c r="D30" s="161">
        <v>50</v>
      </c>
      <c r="E30" s="172">
        <f>SUM(C30:D30)</f>
        <v>55</v>
      </c>
    </row>
    <row r="31" spans="1:5" ht="28.8" x14ac:dyDescent="0.3">
      <c r="A31" s="164">
        <v>2</v>
      </c>
      <c r="B31" s="165" t="s">
        <v>77</v>
      </c>
      <c r="C31" s="161">
        <v>5</v>
      </c>
      <c r="D31" s="161">
        <v>50</v>
      </c>
      <c r="E31" s="172">
        <f t="shared" ref="E31:E38" si="0">SUM(C31:D31)</f>
        <v>55</v>
      </c>
    </row>
    <row r="32" spans="1:5" ht="28.8" x14ac:dyDescent="0.3">
      <c r="A32" s="164">
        <v>3</v>
      </c>
      <c r="B32" s="165" t="s">
        <v>78</v>
      </c>
      <c r="C32" s="161">
        <v>5</v>
      </c>
      <c r="D32" s="161">
        <v>50</v>
      </c>
      <c r="E32" s="172">
        <f t="shared" si="0"/>
        <v>55</v>
      </c>
    </row>
    <row r="33" spans="1:5" ht="28.8" x14ac:dyDescent="0.3">
      <c r="A33" s="164">
        <v>4</v>
      </c>
      <c r="B33" s="165" t="s">
        <v>79</v>
      </c>
      <c r="C33" s="161">
        <v>0</v>
      </c>
      <c r="D33" s="161">
        <v>0</v>
      </c>
      <c r="E33" s="172">
        <f t="shared" si="0"/>
        <v>0</v>
      </c>
    </row>
    <row r="34" spans="1:5" ht="28.8" x14ac:dyDescent="0.3">
      <c r="A34" s="164">
        <v>5</v>
      </c>
      <c r="B34" s="165" t="s">
        <v>80</v>
      </c>
      <c r="C34" s="161">
        <v>6</v>
      </c>
      <c r="D34" s="161">
        <v>67</v>
      </c>
      <c r="E34" s="172">
        <f t="shared" si="0"/>
        <v>73</v>
      </c>
    </row>
    <row r="35" spans="1:5" x14ac:dyDescent="0.3">
      <c r="A35" s="164">
        <v>6</v>
      </c>
      <c r="B35" s="165" t="s">
        <v>81</v>
      </c>
      <c r="C35" s="173">
        <v>1</v>
      </c>
      <c r="D35" s="173"/>
      <c r="E35" s="172">
        <f t="shared" si="0"/>
        <v>1</v>
      </c>
    </row>
    <row r="36" spans="1:5" ht="28.8" x14ac:dyDescent="0.3">
      <c r="A36" s="164">
        <v>7</v>
      </c>
      <c r="B36" s="165" t="s">
        <v>82</v>
      </c>
      <c r="C36" s="174">
        <v>1088.07</v>
      </c>
      <c r="D36" s="175">
        <v>30938.54</v>
      </c>
      <c r="E36" s="176">
        <f t="shared" si="0"/>
        <v>32026.61</v>
      </c>
    </row>
    <row r="37" spans="1:5" ht="28.8" x14ac:dyDescent="0.3">
      <c r="A37" s="164">
        <v>8</v>
      </c>
      <c r="B37" s="165" t="s">
        <v>83</v>
      </c>
      <c r="C37" s="177">
        <v>294372.51</v>
      </c>
      <c r="D37" s="178">
        <v>7068392.21</v>
      </c>
      <c r="E37" s="176">
        <f t="shared" si="0"/>
        <v>7362764.7199999997</v>
      </c>
    </row>
    <row r="38" spans="1:5" x14ac:dyDescent="0.3">
      <c r="A38" s="164">
        <v>9</v>
      </c>
      <c r="B38" s="165" t="s">
        <v>84</v>
      </c>
      <c r="C38" s="173">
        <v>0</v>
      </c>
      <c r="D38" s="173"/>
      <c r="E38" s="179">
        <f t="shared" si="0"/>
        <v>0</v>
      </c>
    </row>
    <row r="39" spans="1:5" x14ac:dyDescent="0.3">
      <c r="A39" s="69"/>
      <c r="B39" s="69"/>
    </row>
  </sheetData>
  <mergeCells count="5">
    <mergeCell ref="C35:D35"/>
    <mergeCell ref="C38:D38"/>
    <mergeCell ref="A5:C5"/>
    <mergeCell ref="A15:C15"/>
    <mergeCell ref="A27:E27"/>
  </mergeCells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PRODUCCIÓN</vt:lpstr>
      <vt:lpstr>MIP</vt:lpstr>
      <vt:lpstr>POSCOSECHA</vt:lpstr>
      <vt:lpstr>EXTENSIÓN-CAPACITACIÓN</vt:lpstr>
      <vt:lpstr>MERCADO Y CERTIFICACIÓN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Allison De La Rosa</cp:lastModifiedBy>
  <dcterms:created xsi:type="dcterms:W3CDTF">2021-10-29T17:44:32Z</dcterms:created>
  <dcterms:modified xsi:type="dcterms:W3CDTF">2022-11-16T19:42:53Z</dcterms:modified>
</cp:coreProperties>
</file>