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CONSTRUCCION\"/>
    </mc:Choice>
  </mc:AlternateContent>
  <xr:revisionPtr revIDLastSave="0" documentId="10_ncr:8100000_{7A32AAF4-ABB4-4C97-BD94-3F5683840061}" xr6:coauthVersionLast="34" xr6:coauthVersionMax="47" xr10:uidLastSave="{00000000-0000-0000-0000-000000000000}"/>
  <bookViews>
    <workbookView xWindow="0" yWindow="0" windowWidth="7470" windowHeight="3000" xr2:uid="{88EDEFEB-B9F6-44C4-AEFD-E4C38BB1110B}"/>
  </bookViews>
  <sheets>
    <sheet name="LA CUMBRE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3" i="2"/>
  <c r="F32" i="2"/>
  <c r="F31" i="2"/>
  <c r="F30" i="2"/>
  <c r="F29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24" i="2" s="1"/>
  <c r="F27" i="2" s="1"/>
  <c r="F36" i="2" s="1"/>
  <c r="F63" i="1"/>
  <c r="F64" i="1" s="1"/>
  <c r="F61" i="1"/>
  <c r="F62" i="1" s="1"/>
  <c r="F59" i="1"/>
  <c r="F60" i="1" s="1"/>
  <c r="F58" i="1"/>
  <c r="F57" i="1"/>
  <c r="F56" i="1"/>
  <c r="F53" i="1"/>
  <c r="F52" i="1"/>
  <c r="F51" i="1"/>
  <c r="F50" i="1"/>
  <c r="F49" i="1"/>
  <c r="F48" i="1"/>
  <c r="F47" i="1"/>
  <c r="F46" i="1"/>
  <c r="F54" i="1" s="1"/>
  <c r="F45" i="1"/>
  <c r="F42" i="1"/>
  <c r="F41" i="1"/>
  <c r="F40" i="1"/>
  <c r="F43" i="1" s="1"/>
  <c r="F37" i="1"/>
  <c r="F36" i="1"/>
  <c r="F35" i="1"/>
  <c r="F34" i="1"/>
  <c r="F33" i="1"/>
  <c r="F32" i="1"/>
  <c r="F38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0" i="1" s="1"/>
  <c r="F35" i="2" l="1"/>
  <c r="F37" i="2" s="1"/>
  <c r="F39" i="2" s="1"/>
  <c r="F65" i="1"/>
  <c r="F68" i="1" l="1"/>
  <c r="F73" i="1"/>
  <c r="F69" i="1"/>
  <c r="F72" i="1"/>
  <c r="F71" i="1"/>
  <c r="F70" i="1"/>
  <c r="F75" i="1" l="1"/>
  <c r="F74" i="1"/>
  <c r="F76" i="1" s="1"/>
  <c r="F78" i="1" s="1"/>
</calcChain>
</file>

<file path=xl/sharedStrings.xml><?xml version="1.0" encoding="utf-8"?>
<sst xmlns="http://schemas.openxmlformats.org/spreadsheetml/2006/main" count="202" uniqueCount="115">
  <si>
    <t>PRESUPUESTO REPARACION INSTALACIONES INDOCAFE (LA CUMBRE)</t>
  </si>
  <si>
    <t>LA CUMBRE, PROV. SANTIAGO</t>
  </si>
  <si>
    <t>02/08/2023</t>
  </si>
  <si>
    <t>IT</t>
  </si>
  <si>
    <t>DESCRIPCION</t>
  </si>
  <si>
    <t>CANT</t>
  </si>
  <si>
    <t>UND</t>
  </si>
  <si>
    <t>DOP$/UD</t>
  </si>
  <si>
    <t>VALOR</t>
  </si>
  <si>
    <t>A</t>
  </si>
  <si>
    <t>RECONSTRUCCION DEPOSITO ALMACEN DE 2 NIVELES EN MADERA Y ALUZINC</t>
  </si>
  <si>
    <t>DESMONTE DE CUBIERTA DE ZINC ACANALADO EXISTENTE</t>
  </si>
  <si>
    <t>UD</t>
  </si>
  <si>
    <t>DESMONTE DE PISO MADERA 2DO NIVEL EXISTENTE</t>
  </si>
  <si>
    <r>
      <t>M</t>
    </r>
    <r>
      <rPr>
        <sz val="10"/>
        <color theme="1"/>
        <rFont val="Calibri"/>
        <family val="2"/>
      </rPr>
      <t>²</t>
    </r>
  </si>
  <si>
    <t>DESMONTE SOPORTE FALSO TECHO 2DO NIVEL</t>
  </si>
  <si>
    <t>M²</t>
  </si>
  <si>
    <t>DESMONTE TECHO ZINC ACANALADO EXISTENTE</t>
  </si>
  <si>
    <t>REFORZAMIENTO Y REPARACION DE COLUMNAS ESTRUCTURALES DE MADERA 8" X 8" PARA SOPORTE CUBIERTA DE ALUZINC</t>
  </si>
  <si>
    <t>P.A.</t>
  </si>
  <si>
    <t>REFORZAMIENTO Y REPARACION DE COLUMNAS  Y VIGAS ESTRUCTURALES DE MADERA 8" X 8" PARA SOPORTE DE PISO 2DO NIVEL</t>
  </si>
  <si>
    <t>REFORZAMIENTO Y REPARACION DE TIJERILLAS ESTRUCTURALES DE MADERA  PARA SOPORTE TECHO ALUZINC</t>
  </si>
  <si>
    <t>REPARACION PISO DE HORMIGON EN 1ER NIVEL</t>
  </si>
  <si>
    <t>DESINFECCION Y TRATAMIENTO CONTRA  BICHOS, COMEJEN, CARCOMA Y TERMITAS .</t>
  </si>
  <si>
    <t>SUMINISTRO E INSTALACION DE CUBIERTA EXTERIOR EN ALUZINC  CALIBRE , COLOR VERDE</t>
  </si>
  <si>
    <r>
      <t>Pie</t>
    </r>
    <r>
      <rPr>
        <sz val="10"/>
        <color theme="1"/>
        <rFont val="Calibri"/>
        <family val="2"/>
      </rPr>
      <t>²</t>
    </r>
  </si>
  <si>
    <t>SUMINISTRO E INSTALACION DE CUBIERTA DE TECHO EN ALUZINC CALIBRE, COLOR ROJO</t>
  </si>
  <si>
    <t>Pie²</t>
  </si>
  <si>
    <t xml:space="preserve">SUMINISTRO E INSTALACION DE PISO EN MADERA DE PINO TRATADA Y CEPILLADA DE 1" X 112" </t>
  </si>
  <si>
    <t>ESCALERA EXTERIOR EN METAL PARA ACCESO A 2DO. NIVEL (VER DISEÑO ANEXO)</t>
  </si>
  <si>
    <t>REPARACION ACERA PERIMETRAL DE HORMIGON PARA PROTECCION DE PAREDES DE ALUZINC</t>
  </si>
  <si>
    <t>M</t>
  </si>
  <si>
    <t>ILUMINACION INTERIOR EN 1ER Y 2DO PISO CON LUMINARIAS DE SUPERFICIE (INCLUYE ALIMENTACION Y CONTROLES)</t>
  </si>
  <si>
    <t>REUBICACION DE ENTRADA ALIMENTACION ELECTRICA EXTERIOR ADOSADA A LA ESTRUCTURA DE MADERA.</t>
  </si>
  <si>
    <t>REPARACION MAMPARA DIVISION INTERNA DE ALMACEN EN PLYWOOD Y MADERA</t>
  </si>
  <si>
    <t>REPARACION ESCALERA INTERNA EN MADERA</t>
  </si>
  <si>
    <t xml:space="preserve">DESMONTE Y SUSTITUCION VENTANAS DE MADERA 1.00M X 1.20M POR VENTANAS DE ALUMINIO BLANCO CALIDAD AAA </t>
  </si>
  <si>
    <t xml:space="preserve">DESMONTE Y REPARACION PUERTAS DE MADERA </t>
  </si>
  <si>
    <t>PINTURA ESMALTE PARA MADERA INTERIOR EN GENERAL</t>
  </si>
  <si>
    <t>PINTURA EPOXICA EN PISO HORMIGON 1ER NIVEL</t>
  </si>
  <si>
    <t>BOTE DE ESCOMBROS Y MOVIMIENTO INTERNO DE MATERIALES</t>
  </si>
  <si>
    <t>SUB-TOTAL A</t>
  </si>
  <si>
    <t>B</t>
  </si>
  <si>
    <t>ALMACEN PARA FERTILIZANTES (EXISTENTE)</t>
  </si>
  <si>
    <t>DESMONTE PUERTA DE MADERA EN ENTRADA</t>
  </si>
  <si>
    <t xml:space="preserve">DESMONTE VENTANAS DE MADERA </t>
  </si>
  <si>
    <t>CIERRE HUECO VENTANAS EN BLOQUES CALADOS</t>
  </si>
  <si>
    <t>SUMINISTRO E INSTALACION DE PUERTA ENROLLABLE GALVANIZADA</t>
  </si>
  <si>
    <t xml:space="preserve">REPARACIONES VARIAS A ESTRUCTURA DE TECHO </t>
  </si>
  <si>
    <t>PINTURA ACRILICA EN GENERAL</t>
  </si>
  <si>
    <t>SUB-TOTAL B</t>
  </si>
  <si>
    <t>C</t>
  </si>
  <si>
    <t>REPARACION TUNELES DE SECADO, INCLUYE:</t>
  </si>
  <si>
    <t>DESMONTE DE CUBIERTA DE PLASTICO EXISTENTE</t>
  </si>
  <si>
    <t>REPARACION ESTRUCTURA SOPORTE DE CUBIERTA DE PLASTICO (INCLUYE PINTURA Y PERFILES DE FIJACION)</t>
  </si>
  <si>
    <t>SUMINISTRO Y COLOCACION DE CUBIERTA PLASTICA (NUEVA) (INCLUYE CLIPS INSTALACION PLASTICO)</t>
  </si>
  <si>
    <t>SUB-TOTAL C</t>
  </si>
  <si>
    <t>D</t>
  </si>
  <si>
    <t>ALMACEN PEQUEÑO (EXISTENTE)</t>
  </si>
  <si>
    <t xml:space="preserve">DESMONTE Y SUSTITUCION VENTANAS DE MADERA 1.00M X 1.20M POR VENTANSA DE ALUMINIO BLANCO CALIDAD AAA </t>
  </si>
  <si>
    <t>SUB-TOTAL D</t>
  </si>
  <si>
    <t>E</t>
  </si>
  <si>
    <t>BAÑO PARA EMPLEADOS</t>
  </si>
  <si>
    <t>LAVAMANOS COMPLETO</t>
  </si>
  <si>
    <t>INODORO SENCILLO COMPLETO</t>
  </si>
  <si>
    <t>ACCESORIOS</t>
  </si>
  <si>
    <t>PLOMERIA EN GENERAL</t>
  </si>
  <si>
    <t>SUB-TOTAL E</t>
  </si>
  <si>
    <t>F</t>
  </si>
  <si>
    <t>CONSTRUCCION DE GERMINADOR PARA PRODUCCION DE PLANTULAS DE CAFETO</t>
  </si>
  <si>
    <t>SUB-TOTAL F</t>
  </si>
  <si>
    <t>G</t>
  </si>
  <si>
    <t>LIMPIEZA FINAL Y ACONDICIONAMIENTO DE AREA</t>
  </si>
  <si>
    <t>SUB-TOTAL G</t>
  </si>
  <si>
    <t xml:space="preserve">SUB-TOTAL GENERAL </t>
  </si>
  <si>
    <t>GASTOS INDIRECTOS</t>
  </si>
  <si>
    <t>HONORARIOS PROFESIONALES</t>
  </si>
  <si>
    <t>GASTOS ADMINISTRATIVOS</t>
  </si>
  <si>
    <t>SEGURO, POLIZAS Y FIANZAS</t>
  </si>
  <si>
    <t>SUPERVISION DE INDOCAFE</t>
  </si>
  <si>
    <t>GASTOS DE TRANSPORTE</t>
  </si>
  <si>
    <t>LEY 6/86</t>
  </si>
  <si>
    <t>ITBIS (LEY 07-2007)</t>
  </si>
  <si>
    <t>CODIA</t>
  </si>
  <si>
    <t>TOTAL GASTOS INDIRECTOS</t>
  </si>
  <si>
    <t>TOTAL GENERAL</t>
  </si>
  <si>
    <t xml:space="preserve">                                         ________________________________________</t>
  </si>
  <si>
    <t>ING. IVAN SENCION</t>
  </si>
  <si>
    <t>ING. CIVIL</t>
  </si>
  <si>
    <t>PRESUPUESTO REPARACION INSTALACIONES INDOCAFE (LA LANZA)</t>
  </si>
  <si>
    <t>REPARACION BENEFICIO LA LANZA, POLO, BARAHONA.</t>
  </si>
  <si>
    <t>RECONSTRUCCION BENEFICIADO DE CAFE DE 2 NIVELES EN MADERA Y ALUZINC</t>
  </si>
  <si>
    <t>Rampa de vehiculo carga/descarga a beneficio, 8.00m x 2.50m y e=0.15m</t>
  </si>
  <si>
    <t>M3</t>
  </si>
  <si>
    <t>Rampa de asceso a beneficio, 15.00m x 1.00m</t>
  </si>
  <si>
    <t>Revestimiento en ceramica blanca 20cms x 20cms de tina de fermentacion y lavado</t>
  </si>
  <si>
    <t>M2</t>
  </si>
  <si>
    <t>Puerta de asceso en madera 1.00m x 2.10m</t>
  </si>
  <si>
    <t>Desmonte de techado de zinc existente en beneficio</t>
  </si>
  <si>
    <t>Reforzamiento estructura de madera soporte techado beneficio</t>
  </si>
  <si>
    <t xml:space="preserve">Techado nave beneficio en aluzinc cal. 29  3' X 12' </t>
  </si>
  <si>
    <t>P2</t>
  </si>
  <si>
    <t>Caballete de techo en zinc liso 1.00m</t>
  </si>
  <si>
    <t>ML</t>
  </si>
  <si>
    <t>Muro de retencion en area deposito de pulpa en bloques de hormigon de 6", huecos llenos, h=0.60m, acero @3/8" e=0.40m.</t>
  </si>
  <si>
    <t>Piso hormigon armado e=10cms en area deposito de pulpa</t>
  </si>
  <si>
    <t>Reforzamiento de escalera de madera asceso 2do nivel beneficio para depositar café en tolva</t>
  </si>
  <si>
    <t>Tolva de recibo café en fruta en plywood y zinc liso galvanizado 2.00m x 1.00m x 1.00m @45 inclinacion interior</t>
  </si>
  <si>
    <t>Borde en bloques de hormigon de 6" en area de aljibe para evitar contaminacion del agua</t>
  </si>
  <si>
    <t>Canal desviacion torrente aguas de lluvia provenientes de la ladera</t>
  </si>
  <si>
    <t>Recoleccion y canalizacion aguas de lluvia  para llenado de aljibe en tuberia de PVC 6" SDR13.5 y canaleta de zinc liso galvanizado.</t>
  </si>
  <si>
    <t>Conexion de aguas residuales y lexiviados provenientes del beneficio y del area de pulpa en tuberia PVC 4" SDR13.5, incluye accesorios de conexion y empalme a tuberia desague aguas negras que conducen al biodigestol existente</t>
  </si>
  <si>
    <t>Conexion tinacos almacenamiento aguas limpias para proceso beneficio</t>
  </si>
  <si>
    <t>Trabajo exterior para crear asceso escalonado a la salida del café pergamino humedo</t>
  </si>
  <si>
    <t xml:space="preserve">                                                         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</si>
</sst>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3" fillId="0" borderId="0" xfId="0" quotePrefix="1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justify" wrapText="1"/>
    </xf>
    <xf numFmtId="4" fontId="0" fillId="3" borderId="0" xfId="0" applyNumberFormat="1" applyFill="1" applyAlignment="1">
      <alignment horizontal="right"/>
    </xf>
    <xf numFmtId="0" fontId="0" fillId="3" borderId="0" xfId="0" applyFill="1"/>
    <xf numFmtId="4" fontId="0" fillId="3" borderId="0" xfId="0" applyNumberForma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wrapText="1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justify" wrapText="1"/>
    </xf>
    <xf numFmtId="4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/>
    </xf>
    <xf numFmtId="4" fontId="7" fillId="2" borderId="0" xfId="0" applyNumberFormat="1" applyFont="1" applyFill="1" applyAlignment="1">
      <alignment horizontal="right"/>
    </xf>
    <xf numFmtId="0" fontId="7" fillId="2" borderId="0" xfId="0" applyFont="1" applyFill="1"/>
    <xf numFmtId="4" fontId="7" fillId="2" borderId="0" xfId="0" applyNumberFormat="1" applyFont="1" applyFill="1"/>
    <xf numFmtId="4" fontId="3" fillId="2" borderId="0" xfId="0" applyNumberFormat="1" applyFont="1" applyFill="1"/>
    <xf numFmtId="0" fontId="0" fillId="2" borderId="0" xfId="0" applyFill="1"/>
    <xf numFmtId="0" fontId="4" fillId="2" borderId="0" xfId="0" applyFont="1" applyFill="1" applyAlignment="1">
      <alignment horizontal="justify" wrapText="1"/>
    </xf>
    <xf numFmtId="4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justify" wrapText="1"/>
    </xf>
    <xf numFmtId="4" fontId="5" fillId="2" borderId="0" xfId="0" applyNumberFormat="1" applyFont="1" applyFill="1" applyAlignment="1">
      <alignment wrapText="1"/>
    </xf>
    <xf numFmtId="4" fontId="5" fillId="0" borderId="0" xfId="0" applyNumberFormat="1" applyFont="1" applyAlignment="1">
      <alignment wrapText="1"/>
    </xf>
    <xf numFmtId="10" fontId="5" fillId="0" borderId="0" xfId="0" applyNumberFormat="1" applyFont="1" applyAlignment="1">
      <alignment horizontal="right" vertical="center" wrapText="1"/>
    </xf>
    <xf numFmtId="4" fontId="4" fillId="2" borderId="0" xfId="0" applyNumberFormat="1" applyFont="1" applyFill="1" applyAlignment="1">
      <alignment wrapText="1"/>
    </xf>
    <xf numFmtId="4" fontId="5" fillId="0" borderId="0" xfId="0" applyNumberFormat="1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2" fontId="0" fillId="0" borderId="4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/>
    </xf>
    <xf numFmtId="0" fontId="11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4" borderId="0" xfId="0" applyFill="1"/>
    <xf numFmtId="4" fontId="0" fillId="2" borderId="0" xfId="0" applyNumberFormat="1" applyFill="1" applyAlignment="1">
      <alignment horizontal="right"/>
    </xf>
    <xf numFmtId="4" fontId="0" fillId="2" borderId="0" xfId="0" applyNumberForma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0" fontId="5" fillId="5" borderId="0" xfId="0" applyNumberFormat="1" applyFont="1" applyFill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C02B-709F-4375-8922-2E7FF02D3AA1}">
  <dimension ref="A1:V83"/>
  <sheetViews>
    <sheetView tabSelected="1" zoomScaleNormal="100" workbookViewId="0">
      <selection activeCell="C68" sqref="C68"/>
    </sheetView>
  </sheetViews>
  <sheetFormatPr baseColWidth="10" defaultRowHeight="15" x14ac:dyDescent="0.25"/>
  <cols>
    <col min="1" max="1" width="7.7109375" bestFit="1" customWidth="1"/>
    <col min="2" max="2" width="49.28515625" customWidth="1"/>
    <col min="3" max="3" width="10.85546875" style="55"/>
    <col min="4" max="4" width="7" customWidth="1"/>
    <col min="5" max="5" width="12.140625" style="56" bestFit="1" customWidth="1"/>
    <col min="6" max="6" width="13.28515625" style="56" bestFit="1" customWidth="1"/>
  </cols>
  <sheetData>
    <row r="1" spans="1:6" x14ac:dyDescent="0.25">
      <c r="A1" s="83" t="s">
        <v>0</v>
      </c>
      <c r="B1" s="83"/>
      <c r="C1" s="83"/>
      <c r="D1" s="83"/>
      <c r="E1" s="83"/>
      <c r="F1" s="83"/>
    </row>
    <row r="2" spans="1:6" x14ac:dyDescent="0.25">
      <c r="A2" s="83" t="s">
        <v>1</v>
      </c>
      <c r="B2" s="83"/>
      <c r="C2" s="83"/>
      <c r="D2" s="83"/>
      <c r="E2" s="83"/>
      <c r="F2" s="83"/>
    </row>
    <row r="3" spans="1:6" x14ac:dyDescent="0.25">
      <c r="A3" s="1"/>
      <c r="B3" s="1"/>
      <c r="C3" s="2"/>
      <c r="D3" s="1"/>
      <c r="E3" s="3"/>
      <c r="F3" s="4" t="s">
        <v>2</v>
      </c>
    </row>
    <row r="4" spans="1:6" x14ac:dyDescent="0.2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6" t="s">
        <v>8</v>
      </c>
    </row>
    <row r="5" spans="1:6" x14ac:dyDescent="0.25">
      <c r="A5" s="7"/>
      <c r="B5" s="7"/>
      <c r="C5" s="8"/>
      <c r="D5" s="7"/>
      <c r="E5" s="9"/>
      <c r="F5" s="9"/>
    </row>
    <row r="6" spans="1:6" ht="26.25" x14ac:dyDescent="0.25">
      <c r="A6" s="10" t="s">
        <v>9</v>
      </c>
      <c r="B6" s="11" t="s">
        <v>10</v>
      </c>
      <c r="C6" s="12"/>
      <c r="D6" s="13"/>
      <c r="E6" s="14"/>
      <c r="F6" s="14"/>
    </row>
    <row r="7" spans="1:6" ht="26.25" x14ac:dyDescent="0.25">
      <c r="A7" s="15">
        <v>1</v>
      </c>
      <c r="B7" s="16" t="s">
        <v>11</v>
      </c>
      <c r="C7" s="17">
        <v>168</v>
      </c>
      <c r="D7" s="15" t="s">
        <v>12</v>
      </c>
      <c r="E7" s="18"/>
      <c r="F7" s="18">
        <f>+C7*E7</f>
        <v>0</v>
      </c>
    </row>
    <row r="8" spans="1:6" x14ac:dyDescent="0.25">
      <c r="A8" s="15">
        <v>2</v>
      </c>
      <c r="B8" s="19" t="s">
        <v>13</v>
      </c>
      <c r="C8" s="17">
        <v>106.25</v>
      </c>
      <c r="D8" s="15" t="s">
        <v>14</v>
      </c>
      <c r="E8" s="18"/>
      <c r="F8" s="18">
        <f t="shared" ref="F8:F29" si="0">+C8*E8</f>
        <v>0</v>
      </c>
    </row>
    <row r="9" spans="1:6" x14ac:dyDescent="0.25">
      <c r="A9" s="15">
        <v>3</v>
      </c>
      <c r="B9" s="19" t="s">
        <v>15</v>
      </c>
      <c r="C9" s="17">
        <v>106.25</v>
      </c>
      <c r="D9" s="15" t="s">
        <v>16</v>
      </c>
      <c r="E9" s="18"/>
      <c r="F9" s="18">
        <f t="shared" si="0"/>
        <v>0</v>
      </c>
    </row>
    <row r="10" spans="1:6" x14ac:dyDescent="0.25">
      <c r="A10" s="15">
        <v>4</v>
      </c>
      <c r="B10" s="19" t="s">
        <v>17</v>
      </c>
      <c r="C10" s="17">
        <v>75</v>
      </c>
      <c r="D10" s="15" t="s">
        <v>12</v>
      </c>
      <c r="E10" s="18"/>
      <c r="F10" s="18">
        <f t="shared" si="0"/>
        <v>0</v>
      </c>
    </row>
    <row r="11" spans="1:6" ht="39" x14ac:dyDescent="0.25">
      <c r="A11" s="15">
        <v>5</v>
      </c>
      <c r="B11" s="16" t="s">
        <v>18</v>
      </c>
      <c r="C11" s="17">
        <v>1</v>
      </c>
      <c r="D11" s="15" t="s">
        <v>19</v>
      </c>
      <c r="E11" s="18"/>
      <c r="F11" s="18">
        <f t="shared" si="0"/>
        <v>0</v>
      </c>
    </row>
    <row r="12" spans="1:6" ht="39" x14ac:dyDescent="0.25">
      <c r="A12" s="15">
        <v>6</v>
      </c>
      <c r="B12" s="16" t="s">
        <v>20</v>
      </c>
      <c r="C12" s="17">
        <v>1</v>
      </c>
      <c r="D12" s="15" t="s">
        <v>19</v>
      </c>
      <c r="E12" s="18"/>
      <c r="F12" s="18">
        <f t="shared" si="0"/>
        <v>0</v>
      </c>
    </row>
    <row r="13" spans="1:6" ht="39" x14ac:dyDescent="0.25">
      <c r="A13" s="15">
        <v>7</v>
      </c>
      <c r="B13" s="16" t="s">
        <v>21</v>
      </c>
      <c r="C13" s="17">
        <v>1</v>
      </c>
      <c r="D13" s="15" t="s">
        <v>19</v>
      </c>
      <c r="E13" s="18"/>
      <c r="F13" s="18">
        <f t="shared" si="0"/>
        <v>0</v>
      </c>
    </row>
    <row r="14" spans="1:6" x14ac:dyDescent="0.25">
      <c r="A14" s="15">
        <v>8</v>
      </c>
      <c r="B14" s="16" t="s">
        <v>22</v>
      </c>
      <c r="C14" s="17">
        <v>106.25</v>
      </c>
      <c r="D14" s="15" t="s">
        <v>16</v>
      </c>
      <c r="E14" s="18"/>
      <c r="F14" s="18">
        <f t="shared" si="0"/>
        <v>0</v>
      </c>
    </row>
    <row r="15" spans="1:6" ht="26.25" x14ac:dyDescent="0.25">
      <c r="A15" s="15">
        <v>9</v>
      </c>
      <c r="B15" s="16" t="s">
        <v>23</v>
      </c>
      <c r="C15" s="17">
        <v>1</v>
      </c>
      <c r="D15" s="15" t="s">
        <v>19</v>
      </c>
      <c r="E15" s="18"/>
      <c r="F15" s="18">
        <f t="shared" si="0"/>
        <v>0</v>
      </c>
    </row>
    <row r="16" spans="1:6" ht="26.25" x14ac:dyDescent="0.25">
      <c r="A16" s="15">
        <v>10</v>
      </c>
      <c r="B16" s="16" t="s">
        <v>24</v>
      </c>
      <c r="C16" s="17">
        <v>3306.24</v>
      </c>
      <c r="D16" s="15" t="s">
        <v>25</v>
      </c>
      <c r="E16" s="18"/>
      <c r="F16" s="18">
        <f t="shared" si="0"/>
        <v>0</v>
      </c>
    </row>
    <row r="17" spans="1:22" ht="26.25" x14ac:dyDescent="0.25">
      <c r="A17" s="15">
        <v>11</v>
      </c>
      <c r="B17" s="16" t="s">
        <v>26</v>
      </c>
      <c r="C17" s="17">
        <v>1476</v>
      </c>
      <c r="D17" s="15" t="s">
        <v>27</v>
      </c>
      <c r="E17" s="18"/>
      <c r="F17" s="18">
        <f t="shared" si="0"/>
        <v>0</v>
      </c>
    </row>
    <row r="18" spans="1:22" ht="26.25" x14ac:dyDescent="0.25">
      <c r="A18" s="15">
        <v>12</v>
      </c>
      <c r="B18" s="16" t="s">
        <v>28</v>
      </c>
      <c r="C18" s="17">
        <v>1143.08</v>
      </c>
      <c r="D18" s="15" t="s">
        <v>27</v>
      </c>
      <c r="E18" s="18"/>
      <c r="F18" s="18">
        <f t="shared" si="0"/>
        <v>0</v>
      </c>
    </row>
    <row r="19" spans="1:22" ht="26.25" x14ac:dyDescent="0.25">
      <c r="A19" s="15">
        <v>13</v>
      </c>
      <c r="B19" s="16" t="s">
        <v>29</v>
      </c>
      <c r="C19" s="17">
        <v>1</v>
      </c>
      <c r="D19" s="15" t="s">
        <v>19</v>
      </c>
      <c r="E19" s="18"/>
      <c r="F19" s="18">
        <f t="shared" si="0"/>
        <v>0</v>
      </c>
    </row>
    <row r="20" spans="1:22" ht="26.25" x14ac:dyDescent="0.25">
      <c r="A20" s="15">
        <v>14</v>
      </c>
      <c r="B20" s="16" t="s">
        <v>30</v>
      </c>
      <c r="C20" s="17">
        <v>42</v>
      </c>
      <c r="D20" s="15" t="s">
        <v>31</v>
      </c>
      <c r="E20" s="18"/>
      <c r="F20" s="18">
        <f t="shared" si="0"/>
        <v>0</v>
      </c>
    </row>
    <row r="21" spans="1:22" ht="39" x14ac:dyDescent="0.25">
      <c r="A21" s="15">
        <v>15</v>
      </c>
      <c r="B21" s="16" t="s">
        <v>32</v>
      </c>
      <c r="C21" s="17">
        <v>8</v>
      </c>
      <c r="D21" s="15" t="s">
        <v>12</v>
      </c>
      <c r="E21" s="18"/>
      <c r="F21" s="18">
        <f t="shared" si="0"/>
        <v>0</v>
      </c>
    </row>
    <row r="22" spans="1:22" ht="39" x14ac:dyDescent="0.25">
      <c r="A22" s="15">
        <v>16</v>
      </c>
      <c r="B22" s="16" t="s">
        <v>33</v>
      </c>
      <c r="C22" s="17">
        <v>1</v>
      </c>
      <c r="D22" s="15" t="s">
        <v>19</v>
      </c>
      <c r="E22" s="18"/>
      <c r="F22" s="18">
        <f t="shared" si="0"/>
        <v>0</v>
      </c>
    </row>
    <row r="23" spans="1:22" ht="26.25" x14ac:dyDescent="0.25">
      <c r="A23" s="15">
        <v>17</v>
      </c>
      <c r="B23" s="16" t="s">
        <v>34</v>
      </c>
      <c r="C23" s="17">
        <v>1</v>
      </c>
      <c r="D23" s="15" t="s">
        <v>19</v>
      </c>
      <c r="E23" s="18"/>
      <c r="F23" s="18">
        <f t="shared" si="0"/>
        <v>0</v>
      </c>
    </row>
    <row r="24" spans="1:22" x14ac:dyDescent="0.25">
      <c r="A24" s="15">
        <v>18</v>
      </c>
      <c r="B24" s="16" t="s">
        <v>35</v>
      </c>
      <c r="C24" s="17">
        <v>1</v>
      </c>
      <c r="D24" s="15" t="s">
        <v>19</v>
      </c>
      <c r="E24" s="18"/>
      <c r="F24" s="18">
        <f t="shared" si="0"/>
        <v>0</v>
      </c>
    </row>
    <row r="25" spans="1:22" ht="39" x14ac:dyDescent="0.25">
      <c r="A25" s="15">
        <v>19</v>
      </c>
      <c r="B25" s="16" t="s">
        <v>36</v>
      </c>
      <c r="C25" s="17">
        <v>206.59199999999998</v>
      </c>
      <c r="D25" s="15" t="s">
        <v>27</v>
      </c>
      <c r="E25" s="18"/>
      <c r="F25" s="18">
        <f t="shared" si="0"/>
        <v>0</v>
      </c>
    </row>
    <row r="26" spans="1:22" x14ac:dyDescent="0.25">
      <c r="A26" s="15">
        <v>20</v>
      </c>
      <c r="B26" s="16" t="s">
        <v>37</v>
      </c>
      <c r="C26" s="17">
        <v>85.22</v>
      </c>
      <c r="D26" s="15" t="s">
        <v>27</v>
      </c>
      <c r="E26" s="18"/>
      <c r="F26" s="18">
        <f t="shared" si="0"/>
        <v>0</v>
      </c>
    </row>
    <row r="27" spans="1:22" ht="26.25" x14ac:dyDescent="0.25">
      <c r="A27" s="15">
        <v>21</v>
      </c>
      <c r="B27" s="16" t="s">
        <v>38</v>
      </c>
      <c r="C27" s="17">
        <v>281</v>
      </c>
      <c r="D27" s="15" t="s">
        <v>16</v>
      </c>
      <c r="E27" s="18"/>
      <c r="F27" s="18">
        <f t="shared" si="0"/>
        <v>0</v>
      </c>
    </row>
    <row r="28" spans="1:22" x14ac:dyDescent="0.25">
      <c r="A28" s="15">
        <v>22</v>
      </c>
      <c r="B28" s="16" t="s">
        <v>39</v>
      </c>
      <c r="C28" s="17">
        <v>106.25</v>
      </c>
      <c r="D28" s="15" t="s">
        <v>16</v>
      </c>
      <c r="E28" s="18"/>
      <c r="F28" s="18">
        <f t="shared" si="0"/>
        <v>0</v>
      </c>
    </row>
    <row r="29" spans="1:22" s="24" customFormat="1" ht="26.25" thickBot="1" x14ac:dyDescent="0.3">
      <c r="A29" s="20">
        <v>23</v>
      </c>
      <c r="B29" s="21" t="s">
        <v>40</v>
      </c>
      <c r="C29" s="22">
        <v>1</v>
      </c>
      <c r="D29" s="20" t="s">
        <v>19</v>
      </c>
      <c r="E29" s="23"/>
      <c r="F29" s="18">
        <f t="shared" si="0"/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24" customFormat="1" ht="16.5" thickTop="1" thickBot="1" x14ac:dyDescent="0.3">
      <c r="A30" s="25"/>
      <c r="B30" s="26" t="s">
        <v>41</v>
      </c>
      <c r="C30" s="27"/>
      <c r="D30" s="25"/>
      <c r="E30" s="28"/>
      <c r="F30" s="29">
        <f>SUM(F7:F29)</f>
        <v>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.75" thickTop="1" x14ac:dyDescent="0.25">
      <c r="A31" s="10" t="s">
        <v>42</v>
      </c>
      <c r="B31" s="11" t="s">
        <v>43</v>
      </c>
      <c r="C31" s="30"/>
      <c r="D31" s="31"/>
      <c r="E31" s="32"/>
      <c r="F31" s="32"/>
    </row>
    <row r="32" spans="1:22" x14ac:dyDescent="0.25">
      <c r="A32" s="15">
        <v>1</v>
      </c>
      <c r="B32" s="16" t="s">
        <v>44</v>
      </c>
      <c r="C32" s="17">
        <v>1</v>
      </c>
      <c r="D32" s="15" t="s">
        <v>19</v>
      </c>
      <c r="E32" s="18"/>
      <c r="F32" s="18">
        <f t="shared" ref="F32:F37" si="1">+C32*E32</f>
        <v>0</v>
      </c>
    </row>
    <row r="33" spans="1:12" x14ac:dyDescent="0.25">
      <c r="A33" s="15">
        <v>2</v>
      </c>
      <c r="B33" s="16" t="s">
        <v>45</v>
      </c>
      <c r="C33" s="17">
        <v>1</v>
      </c>
      <c r="D33" s="15" t="s">
        <v>19</v>
      </c>
      <c r="E33" s="18"/>
      <c r="F33" s="18">
        <f t="shared" si="1"/>
        <v>0</v>
      </c>
    </row>
    <row r="34" spans="1:12" x14ac:dyDescent="0.25">
      <c r="A34" s="15">
        <v>3</v>
      </c>
      <c r="B34" s="16" t="s">
        <v>46</v>
      </c>
      <c r="C34" s="17">
        <v>3.27</v>
      </c>
      <c r="D34" s="15" t="s">
        <v>16</v>
      </c>
      <c r="E34" s="18"/>
      <c r="F34" s="18">
        <f t="shared" si="1"/>
        <v>0</v>
      </c>
    </row>
    <row r="35" spans="1:12" ht="26.25" x14ac:dyDescent="0.25">
      <c r="A35" s="15">
        <v>4</v>
      </c>
      <c r="B35" s="16" t="s">
        <v>47</v>
      </c>
      <c r="C35" s="17">
        <v>8.1</v>
      </c>
      <c r="D35" s="15" t="s">
        <v>16</v>
      </c>
      <c r="E35" s="18"/>
      <c r="F35" s="18">
        <f t="shared" si="1"/>
        <v>0</v>
      </c>
    </row>
    <row r="36" spans="1:12" x14ac:dyDescent="0.25">
      <c r="A36" s="15">
        <v>5</v>
      </c>
      <c r="B36" s="16" t="s">
        <v>48</v>
      </c>
      <c r="C36" s="17">
        <v>1</v>
      </c>
      <c r="D36" s="15" t="s">
        <v>19</v>
      </c>
      <c r="E36" s="18"/>
      <c r="F36" s="18">
        <f t="shared" si="1"/>
        <v>0</v>
      </c>
    </row>
    <row r="37" spans="1:12" ht="15.75" thickBot="1" x14ac:dyDescent="0.3">
      <c r="A37" s="15">
        <v>6</v>
      </c>
      <c r="B37" s="16" t="s">
        <v>49</v>
      </c>
      <c r="C37" s="17">
        <v>190.32</v>
      </c>
      <c r="D37" s="15" t="s">
        <v>16</v>
      </c>
      <c r="E37" s="18"/>
      <c r="F37" s="18">
        <f t="shared" si="1"/>
        <v>0</v>
      </c>
    </row>
    <row r="38" spans="1:12" ht="16.5" thickTop="1" thickBot="1" x14ac:dyDescent="0.3">
      <c r="A38" s="25"/>
      <c r="B38" s="26" t="s">
        <v>50</v>
      </c>
      <c r="C38" s="27"/>
      <c r="D38" s="25"/>
      <c r="E38" s="28"/>
      <c r="F38" s="29">
        <f>SUM(F32:F37)</f>
        <v>0</v>
      </c>
    </row>
    <row r="39" spans="1:12" ht="15.75" thickTop="1" x14ac:dyDescent="0.25">
      <c r="A39" s="10" t="s">
        <v>51</v>
      </c>
      <c r="B39" s="11" t="s">
        <v>52</v>
      </c>
      <c r="C39" s="30"/>
      <c r="D39" s="31"/>
      <c r="E39" s="32"/>
      <c r="F39" s="32"/>
    </row>
    <row r="40" spans="1:12" s="24" customFormat="1" x14ac:dyDescent="0.25">
      <c r="A40" s="15">
        <v>1</v>
      </c>
      <c r="B40" s="33" t="s">
        <v>53</v>
      </c>
      <c r="C40" s="17">
        <v>1</v>
      </c>
      <c r="D40" s="15" t="s">
        <v>19</v>
      </c>
      <c r="E40" s="18"/>
      <c r="F40" s="18">
        <f t="shared" ref="F40:F42" si="2">+C40*E40</f>
        <v>0</v>
      </c>
      <c r="G40"/>
      <c r="H40"/>
      <c r="I40"/>
      <c r="J40"/>
      <c r="K40"/>
      <c r="L40"/>
    </row>
    <row r="41" spans="1:12" s="24" customFormat="1" ht="38.25" x14ac:dyDescent="0.25">
      <c r="A41" s="15">
        <v>2</v>
      </c>
      <c r="B41" s="33" t="s">
        <v>54</v>
      </c>
      <c r="C41" s="17">
        <v>1</v>
      </c>
      <c r="D41" s="15" t="s">
        <v>19</v>
      </c>
      <c r="E41" s="18"/>
      <c r="F41" s="18">
        <f t="shared" si="2"/>
        <v>0</v>
      </c>
      <c r="G41"/>
      <c r="H41"/>
      <c r="I41"/>
      <c r="J41"/>
      <c r="K41"/>
      <c r="L41"/>
    </row>
    <row r="42" spans="1:12" s="24" customFormat="1" ht="39" thickBot="1" x14ac:dyDescent="0.3">
      <c r="A42" s="15">
        <v>3</v>
      </c>
      <c r="B42" s="33" t="s">
        <v>55</v>
      </c>
      <c r="C42" s="17">
        <v>1</v>
      </c>
      <c r="D42" s="15" t="s">
        <v>19</v>
      </c>
      <c r="E42" s="18"/>
      <c r="F42" s="18">
        <f t="shared" si="2"/>
        <v>0</v>
      </c>
      <c r="G42"/>
      <c r="H42"/>
      <c r="I42"/>
      <c r="J42"/>
      <c r="K42"/>
      <c r="L42"/>
    </row>
    <row r="43" spans="1:12" ht="16.5" thickTop="1" thickBot="1" x14ac:dyDescent="0.3">
      <c r="A43" s="25"/>
      <c r="B43" s="26" t="s">
        <v>56</v>
      </c>
      <c r="C43" s="27"/>
      <c r="D43" s="25"/>
      <c r="E43" s="28"/>
      <c r="F43" s="29">
        <f>SUM(F40:F42)</f>
        <v>0</v>
      </c>
    </row>
    <row r="44" spans="1:12" ht="15.75" thickTop="1" x14ac:dyDescent="0.25">
      <c r="A44" s="10" t="s">
        <v>57</v>
      </c>
      <c r="B44" s="11" t="s">
        <v>58</v>
      </c>
      <c r="C44" s="30"/>
      <c r="D44" s="31"/>
      <c r="E44" s="32"/>
      <c r="F44" s="32"/>
    </row>
    <row r="45" spans="1:12" ht="26.25" x14ac:dyDescent="0.25">
      <c r="A45" s="15">
        <v>1</v>
      </c>
      <c r="B45" s="16" t="s">
        <v>11</v>
      </c>
      <c r="C45" s="17">
        <v>40</v>
      </c>
      <c r="D45" s="15" t="s">
        <v>12</v>
      </c>
      <c r="E45" s="18"/>
      <c r="F45" s="18">
        <f t="shared" ref="F45:F53" si="3">+C45*E45</f>
        <v>0</v>
      </c>
    </row>
    <row r="46" spans="1:12" x14ac:dyDescent="0.25">
      <c r="A46" s="15">
        <v>2</v>
      </c>
      <c r="B46" s="19" t="s">
        <v>17</v>
      </c>
      <c r="C46" s="17">
        <v>20</v>
      </c>
      <c r="D46" s="15" t="s">
        <v>12</v>
      </c>
      <c r="E46" s="18"/>
      <c r="F46" s="18">
        <f t="shared" si="3"/>
        <v>0</v>
      </c>
    </row>
    <row r="47" spans="1:12" ht="26.25" x14ac:dyDescent="0.25">
      <c r="A47" s="15">
        <v>3</v>
      </c>
      <c r="B47" s="16" t="s">
        <v>23</v>
      </c>
      <c r="C47" s="17">
        <v>1</v>
      </c>
      <c r="D47" s="15" t="s">
        <v>19</v>
      </c>
      <c r="E47" s="18"/>
      <c r="F47" s="18">
        <f t="shared" si="3"/>
        <v>0</v>
      </c>
    </row>
    <row r="48" spans="1:12" ht="26.25" x14ac:dyDescent="0.25">
      <c r="A48" s="15">
        <v>4</v>
      </c>
      <c r="B48" s="16" t="s">
        <v>24</v>
      </c>
      <c r="C48" s="17">
        <v>693</v>
      </c>
      <c r="D48" s="15" t="s">
        <v>25</v>
      </c>
      <c r="E48" s="18"/>
      <c r="F48" s="18">
        <f t="shared" si="3"/>
        <v>0</v>
      </c>
    </row>
    <row r="49" spans="1:6" ht="26.25" x14ac:dyDescent="0.25">
      <c r="A49" s="15">
        <v>5</v>
      </c>
      <c r="B49" s="16" t="s">
        <v>26</v>
      </c>
      <c r="C49" s="17">
        <v>346.37</v>
      </c>
      <c r="D49" s="15" t="s">
        <v>27</v>
      </c>
      <c r="E49" s="18"/>
      <c r="F49" s="18">
        <f t="shared" si="3"/>
        <v>0</v>
      </c>
    </row>
    <row r="50" spans="1:6" ht="26.25" x14ac:dyDescent="0.25">
      <c r="A50" s="15">
        <v>6</v>
      </c>
      <c r="B50" s="16" t="s">
        <v>30</v>
      </c>
      <c r="C50" s="17">
        <v>18</v>
      </c>
      <c r="D50" s="15" t="s">
        <v>31</v>
      </c>
      <c r="E50" s="18"/>
      <c r="F50" s="18">
        <f t="shared" si="3"/>
        <v>0</v>
      </c>
    </row>
    <row r="51" spans="1:6" ht="39" x14ac:dyDescent="0.25">
      <c r="A51" s="15">
        <v>7</v>
      </c>
      <c r="B51" s="16" t="s">
        <v>59</v>
      </c>
      <c r="C51" s="17">
        <v>46.48</v>
      </c>
      <c r="D51" s="15" t="s">
        <v>27</v>
      </c>
      <c r="E51" s="18"/>
      <c r="F51" s="18">
        <f t="shared" si="3"/>
        <v>0</v>
      </c>
    </row>
    <row r="52" spans="1:6" x14ac:dyDescent="0.25">
      <c r="A52" s="15">
        <v>8</v>
      </c>
      <c r="B52" s="16" t="s">
        <v>37</v>
      </c>
      <c r="C52" s="17">
        <v>45.19</v>
      </c>
      <c r="D52" s="15" t="s">
        <v>27</v>
      </c>
      <c r="E52" s="18"/>
      <c r="F52" s="18">
        <f t="shared" si="3"/>
        <v>0</v>
      </c>
    </row>
    <row r="53" spans="1:6" ht="27" thickBot="1" x14ac:dyDescent="0.3">
      <c r="A53" s="15">
        <v>9</v>
      </c>
      <c r="B53" s="16" t="s">
        <v>38</v>
      </c>
      <c r="C53" s="17">
        <v>10</v>
      </c>
      <c r="D53" s="15" t="s">
        <v>16</v>
      </c>
      <c r="E53" s="18"/>
      <c r="F53" s="18">
        <f t="shared" si="3"/>
        <v>0</v>
      </c>
    </row>
    <row r="54" spans="1:6" ht="16.5" thickTop="1" thickBot="1" x14ac:dyDescent="0.3">
      <c r="A54" s="25"/>
      <c r="B54" s="26" t="s">
        <v>60</v>
      </c>
      <c r="C54" s="27"/>
      <c r="D54" s="25"/>
      <c r="E54" s="28"/>
      <c r="F54" s="29">
        <f>SUM(F45:F53)</f>
        <v>0</v>
      </c>
    </row>
    <row r="55" spans="1:6" ht="15.75" thickTop="1" x14ac:dyDescent="0.25">
      <c r="A55" s="10" t="s">
        <v>61</v>
      </c>
      <c r="B55" s="11" t="s">
        <v>62</v>
      </c>
      <c r="C55" s="30"/>
      <c r="D55" s="31"/>
      <c r="E55" s="32"/>
      <c r="F55" s="32"/>
    </row>
    <row r="56" spans="1:6" x14ac:dyDescent="0.25">
      <c r="A56" s="15">
        <v>1</v>
      </c>
      <c r="B56" s="16" t="s">
        <v>63</v>
      </c>
      <c r="C56" s="17">
        <v>1</v>
      </c>
      <c r="D56" s="15" t="s">
        <v>12</v>
      </c>
      <c r="E56" s="18"/>
      <c r="F56" s="18">
        <f t="shared" ref="F56:F59" si="4">+C56*E56</f>
        <v>0</v>
      </c>
    </row>
    <row r="57" spans="1:6" x14ac:dyDescent="0.25">
      <c r="A57" s="15">
        <v>2</v>
      </c>
      <c r="B57" s="16" t="s">
        <v>64</v>
      </c>
      <c r="C57" s="17">
        <v>1</v>
      </c>
      <c r="D57" s="15" t="s">
        <v>12</v>
      </c>
      <c r="E57" s="18"/>
      <c r="F57" s="18">
        <f t="shared" si="4"/>
        <v>0</v>
      </c>
    </row>
    <row r="58" spans="1:6" x14ac:dyDescent="0.25">
      <c r="A58" s="15">
        <v>3</v>
      </c>
      <c r="B58" s="16" t="s">
        <v>65</v>
      </c>
      <c r="C58" s="17">
        <v>1</v>
      </c>
      <c r="D58" s="15" t="s">
        <v>19</v>
      </c>
      <c r="E58" s="18"/>
      <c r="F58" s="18">
        <f t="shared" si="4"/>
        <v>0</v>
      </c>
    </row>
    <row r="59" spans="1:6" ht="15.75" thickBot="1" x14ac:dyDescent="0.3">
      <c r="A59" s="15">
        <v>4</v>
      </c>
      <c r="B59" s="16" t="s">
        <v>66</v>
      </c>
      <c r="C59" s="17">
        <v>1</v>
      </c>
      <c r="D59" s="15" t="s">
        <v>19</v>
      </c>
      <c r="E59" s="18"/>
      <c r="F59" s="18">
        <f t="shared" si="4"/>
        <v>0</v>
      </c>
    </row>
    <row r="60" spans="1:6" ht="16.5" thickTop="1" thickBot="1" x14ac:dyDescent="0.3">
      <c r="A60" s="25"/>
      <c r="B60" s="26" t="s">
        <v>67</v>
      </c>
      <c r="C60" s="27"/>
      <c r="D60" s="25"/>
      <c r="E60" s="28"/>
      <c r="F60" s="29">
        <f>SUM(F56:F59)</f>
        <v>0</v>
      </c>
    </row>
    <row r="61" spans="1:6" ht="27" thickTop="1" x14ac:dyDescent="0.25">
      <c r="A61" s="34" t="s">
        <v>68</v>
      </c>
      <c r="B61" s="35" t="s">
        <v>69</v>
      </c>
      <c r="C61" s="36">
        <v>1</v>
      </c>
      <c r="D61" s="37" t="s">
        <v>19</v>
      </c>
      <c r="E61" s="38"/>
      <c r="F61" s="38">
        <f t="shared" ref="F61" si="5">+C61*E61</f>
        <v>0</v>
      </c>
    </row>
    <row r="62" spans="1:6" ht="15.75" thickBot="1" x14ac:dyDescent="0.3">
      <c r="A62" s="20"/>
      <c r="B62" s="39" t="s">
        <v>70</v>
      </c>
      <c r="C62" s="22"/>
      <c r="D62" s="20"/>
      <c r="E62" s="23"/>
      <c r="F62" s="40">
        <f>SUM(F61)</f>
        <v>0</v>
      </c>
    </row>
    <row r="63" spans="1:6" ht="15.75" thickTop="1" x14ac:dyDescent="0.25">
      <c r="A63" s="34" t="s">
        <v>71</v>
      </c>
      <c r="B63" s="35" t="s">
        <v>72</v>
      </c>
      <c r="C63" s="36">
        <v>1</v>
      </c>
      <c r="D63" s="37" t="s">
        <v>19</v>
      </c>
      <c r="E63" s="38"/>
      <c r="F63" s="38">
        <f t="shared" ref="F63" si="6">+C63*E63</f>
        <v>0</v>
      </c>
    </row>
    <row r="64" spans="1:6" ht="15.75" thickBot="1" x14ac:dyDescent="0.3">
      <c r="A64" s="20"/>
      <c r="B64" s="39" t="s">
        <v>73</v>
      </c>
      <c r="C64" s="22"/>
      <c r="D64" s="20"/>
      <c r="E64" s="23"/>
      <c r="F64" s="40">
        <f>SUM(F63)</f>
        <v>0</v>
      </c>
    </row>
    <row r="65" spans="1:6" ht="15.75" thickTop="1" x14ac:dyDescent="0.25">
      <c r="A65" s="5"/>
      <c r="B65" s="5" t="s">
        <v>74</v>
      </c>
      <c r="C65" s="41"/>
      <c r="D65" s="42"/>
      <c r="E65" s="43"/>
      <c r="F65" s="44">
        <f>+F30+F38+F43+F54+F60+F62+F64</f>
        <v>0</v>
      </c>
    </row>
    <row r="67" spans="1:6" x14ac:dyDescent="0.25">
      <c r="A67" s="45"/>
      <c r="B67" s="46" t="s">
        <v>75</v>
      </c>
      <c r="C67" s="47"/>
      <c r="D67" s="48"/>
      <c r="E67" s="49"/>
      <c r="F67" s="49"/>
    </row>
    <row r="68" spans="1:6" x14ac:dyDescent="0.25">
      <c r="B68" s="16" t="s">
        <v>76</v>
      </c>
      <c r="C68" s="85">
        <v>0.1</v>
      </c>
      <c r="D68" s="16"/>
      <c r="E68" s="50"/>
      <c r="F68" s="50">
        <f>+$F$65*C68</f>
        <v>0</v>
      </c>
    </row>
    <row r="69" spans="1:6" x14ac:dyDescent="0.25">
      <c r="B69" s="16" t="s">
        <v>77</v>
      </c>
      <c r="C69" s="85">
        <v>0.03</v>
      </c>
      <c r="D69" s="16"/>
      <c r="E69" s="50"/>
      <c r="F69" s="50">
        <f t="shared" ref="F69:F73" si="7">+$F$65*C69</f>
        <v>0</v>
      </c>
    </row>
    <row r="70" spans="1:6" x14ac:dyDescent="0.25">
      <c r="B70" s="16" t="s">
        <v>78</v>
      </c>
      <c r="C70" s="85">
        <v>0.03</v>
      </c>
      <c r="D70" s="16"/>
      <c r="E70" s="50"/>
      <c r="F70" s="50">
        <f t="shared" si="7"/>
        <v>0</v>
      </c>
    </row>
    <row r="71" spans="1:6" x14ac:dyDescent="0.25">
      <c r="B71" s="16" t="s">
        <v>79</v>
      </c>
      <c r="C71" s="85">
        <v>0.05</v>
      </c>
      <c r="D71" s="16"/>
      <c r="E71" s="50"/>
      <c r="F71" s="50">
        <f t="shared" si="7"/>
        <v>0</v>
      </c>
    </row>
    <row r="72" spans="1:6" x14ac:dyDescent="0.25">
      <c r="B72" s="16" t="s">
        <v>80</v>
      </c>
      <c r="C72" s="85">
        <v>0.03</v>
      </c>
      <c r="D72" s="16"/>
      <c r="E72" s="50"/>
      <c r="F72" s="50">
        <f t="shared" si="7"/>
        <v>0</v>
      </c>
    </row>
    <row r="73" spans="1:6" x14ac:dyDescent="0.25">
      <c r="B73" s="16" t="s">
        <v>81</v>
      </c>
      <c r="C73" s="51">
        <v>0.01</v>
      </c>
      <c r="D73" s="16"/>
      <c r="E73" s="50"/>
      <c r="F73" s="50">
        <f t="shared" si="7"/>
        <v>0</v>
      </c>
    </row>
    <row r="74" spans="1:6" x14ac:dyDescent="0.25">
      <c r="B74" s="16" t="s">
        <v>82</v>
      </c>
      <c r="C74" s="51">
        <v>0.18</v>
      </c>
      <c r="D74" s="16"/>
      <c r="E74" s="50"/>
      <c r="F74" s="50">
        <f>+F68*18%</f>
        <v>0</v>
      </c>
    </row>
    <row r="75" spans="1:6" x14ac:dyDescent="0.25">
      <c r="B75" s="16" t="s">
        <v>83</v>
      </c>
      <c r="C75" s="51">
        <v>1E-3</v>
      </c>
      <c r="D75" s="16"/>
      <c r="E75" s="50"/>
      <c r="F75" s="50">
        <f>+F68*C75</f>
        <v>0</v>
      </c>
    </row>
    <row r="76" spans="1:6" x14ac:dyDescent="0.25">
      <c r="A76" s="45"/>
      <c r="B76" s="46" t="s">
        <v>84</v>
      </c>
      <c r="C76" s="47"/>
      <c r="D76" s="48"/>
      <c r="E76" s="49"/>
      <c r="F76" s="52">
        <f>SUM(F68:F75)</f>
        <v>0</v>
      </c>
    </row>
    <row r="77" spans="1:6" x14ac:dyDescent="0.25">
      <c r="B77" s="16"/>
      <c r="C77" s="53"/>
      <c r="D77" s="16"/>
      <c r="E77" s="50"/>
      <c r="F77" s="50"/>
    </row>
    <row r="78" spans="1:6" x14ac:dyDescent="0.25">
      <c r="A78" s="45"/>
      <c r="B78" s="54" t="s">
        <v>85</v>
      </c>
      <c r="C78" s="47"/>
      <c r="D78" s="48"/>
      <c r="E78" s="49"/>
      <c r="F78" s="44">
        <f>+F76+F65</f>
        <v>0</v>
      </c>
    </row>
    <row r="81" spans="1:6" x14ac:dyDescent="0.25">
      <c r="B81" t="s">
        <v>86</v>
      </c>
    </row>
    <row r="82" spans="1:6" x14ac:dyDescent="0.25">
      <c r="A82" s="84" t="s">
        <v>87</v>
      </c>
      <c r="B82" s="84"/>
      <c r="C82" s="84"/>
      <c r="D82" s="84"/>
      <c r="E82" s="84"/>
      <c r="F82" s="84"/>
    </row>
    <row r="83" spans="1:6" x14ac:dyDescent="0.25">
      <c r="A83" s="84" t="s">
        <v>88</v>
      </c>
      <c r="B83" s="84"/>
      <c r="C83" s="84"/>
      <c r="D83" s="84"/>
      <c r="E83" s="84"/>
      <c r="F83" s="84"/>
    </row>
  </sheetData>
  <mergeCells count="4">
    <mergeCell ref="A1:F1"/>
    <mergeCell ref="A2:F2"/>
    <mergeCell ref="A82:F82"/>
    <mergeCell ref="A83:F83"/>
  </mergeCells>
  <pageMargins left="0.7" right="0.7" top="0.75" bottom="0.75" header="0.3" footer="0.3"/>
  <pageSetup scale="72" orientation="portrait" horizontalDpi="0" verticalDpi="0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A391-614C-4C33-B0A1-B84939E429D6}">
  <dimension ref="A1:AB68"/>
  <sheetViews>
    <sheetView topLeftCell="A26" zoomScaleNormal="100" workbookViewId="0">
      <selection activeCell="A2" sqref="A2:F2"/>
    </sheetView>
  </sheetViews>
  <sheetFormatPr baseColWidth="10" defaultRowHeight="15" x14ac:dyDescent="0.25"/>
  <cols>
    <col min="1" max="1" width="3.140625" bestFit="1" customWidth="1"/>
    <col min="2" max="2" width="62.42578125" bestFit="1" customWidth="1"/>
    <col min="3" max="3" width="7.7109375" style="24" bestFit="1" customWidth="1"/>
    <col min="4" max="4" width="5.85546875" style="24" bestFit="1" customWidth="1"/>
    <col min="5" max="5" width="10.85546875" style="24" bestFit="1" customWidth="1"/>
    <col min="6" max="6" width="13.5703125" style="24" bestFit="1" customWidth="1"/>
    <col min="8" max="8" width="11.5703125" style="58" customWidth="1"/>
    <col min="9" max="9" width="10.28515625" style="58" customWidth="1"/>
    <col min="10" max="10" width="10.85546875" style="58"/>
    <col min="11" max="11" width="11" style="59" customWidth="1"/>
    <col min="12" max="12" width="10.85546875" style="59"/>
    <col min="13" max="13" width="10.42578125" style="59" customWidth="1"/>
    <col min="14" max="15" width="10.85546875" style="59"/>
    <col min="16" max="16" width="12.85546875" style="59" customWidth="1"/>
    <col min="17" max="18" width="10.85546875" style="59"/>
    <col min="19" max="19" width="13.5703125" customWidth="1"/>
    <col min="20" max="20" width="13.85546875" customWidth="1"/>
    <col min="25" max="25" width="15.28515625" customWidth="1"/>
    <col min="28" max="28" width="10.85546875" style="60" customWidth="1"/>
  </cols>
  <sheetData>
    <row r="1" spans="1:28" x14ac:dyDescent="0.25">
      <c r="A1" s="83" t="s">
        <v>89</v>
      </c>
      <c r="B1" s="83"/>
      <c r="C1" s="83"/>
      <c r="D1" s="83"/>
      <c r="E1" s="83"/>
      <c r="F1" s="83"/>
      <c r="G1" s="57"/>
    </row>
    <row r="2" spans="1:28" x14ac:dyDescent="0.25">
      <c r="A2" s="83" t="s">
        <v>90</v>
      </c>
      <c r="B2" s="83"/>
      <c r="C2" s="83"/>
      <c r="D2" s="83"/>
      <c r="E2" s="83"/>
      <c r="F2" s="83"/>
    </row>
    <row r="3" spans="1:28" x14ac:dyDescent="0.25">
      <c r="A3" s="61"/>
      <c r="B3" s="61"/>
      <c r="C3" s="61"/>
      <c r="D3" s="62"/>
      <c r="E3" s="63"/>
      <c r="F3" s="61" t="s">
        <v>2</v>
      </c>
      <c r="G3" s="61"/>
    </row>
    <row r="4" spans="1:28" x14ac:dyDescent="0.2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6" t="s">
        <v>8</v>
      </c>
      <c r="H4" s="64"/>
      <c r="I4" s="64"/>
      <c r="J4" s="6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26.25" x14ac:dyDescent="0.25">
      <c r="A5" s="10" t="s">
        <v>9</v>
      </c>
      <c r="B5" s="11" t="s">
        <v>91</v>
      </c>
      <c r="C5" s="12"/>
      <c r="D5" s="13"/>
      <c r="E5" s="14"/>
      <c r="F5" s="14"/>
      <c r="H5" s="64"/>
      <c r="I5" s="64"/>
      <c r="J5" s="6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30" x14ac:dyDescent="0.25">
      <c r="A6" s="66">
        <v>1</v>
      </c>
      <c r="B6" s="67" t="s">
        <v>92</v>
      </c>
      <c r="C6" s="68">
        <v>4.4399999999999995</v>
      </c>
      <c r="D6" s="69" t="s">
        <v>93</v>
      </c>
      <c r="E6" s="70"/>
      <c r="F6" s="70">
        <f>+C6*E6</f>
        <v>0</v>
      </c>
      <c r="K6" s="71"/>
    </row>
    <row r="7" spans="1:28" x14ac:dyDescent="0.25">
      <c r="A7" s="66">
        <v>2</v>
      </c>
      <c r="B7" s="72" t="s">
        <v>94</v>
      </c>
      <c r="C7" s="68">
        <v>2.25</v>
      </c>
      <c r="D7" s="69" t="s">
        <v>93</v>
      </c>
      <c r="E7" s="70"/>
      <c r="F7" s="70">
        <f t="shared" ref="F7:F23" si="0">+C7*E7</f>
        <v>0</v>
      </c>
      <c r="K7" s="71"/>
    </row>
    <row r="8" spans="1:28" ht="30" x14ac:dyDescent="0.25">
      <c r="A8" s="66">
        <v>3</v>
      </c>
      <c r="B8" s="73" t="s">
        <v>95</v>
      </c>
      <c r="C8" s="68">
        <v>27</v>
      </c>
      <c r="D8" s="69" t="s">
        <v>96</v>
      </c>
      <c r="E8" s="70"/>
      <c r="F8" s="70">
        <f t="shared" si="0"/>
        <v>0</v>
      </c>
      <c r="Z8" s="60"/>
    </row>
    <row r="9" spans="1:28" x14ac:dyDescent="0.25">
      <c r="A9" s="66">
        <v>4</v>
      </c>
      <c r="B9" s="67" t="s">
        <v>97</v>
      </c>
      <c r="C9" s="68">
        <v>1</v>
      </c>
      <c r="D9" s="69" t="s">
        <v>19</v>
      </c>
      <c r="E9" s="74"/>
      <c r="F9" s="70">
        <f t="shared" si="0"/>
        <v>0</v>
      </c>
      <c r="L9" s="75"/>
    </row>
    <row r="10" spans="1:28" x14ac:dyDescent="0.25">
      <c r="A10" s="66">
        <v>5</v>
      </c>
      <c r="B10" s="67" t="s">
        <v>98</v>
      </c>
      <c r="C10" s="68">
        <v>64</v>
      </c>
      <c r="D10" s="69" t="s">
        <v>96</v>
      </c>
      <c r="E10" s="70"/>
      <c r="F10" s="70">
        <f t="shared" si="0"/>
        <v>0</v>
      </c>
    </row>
    <row r="11" spans="1:28" x14ac:dyDescent="0.25">
      <c r="A11" s="66">
        <v>6</v>
      </c>
      <c r="B11" s="67" t="s">
        <v>99</v>
      </c>
      <c r="C11" s="68">
        <v>1</v>
      </c>
      <c r="D11" s="69" t="s">
        <v>19</v>
      </c>
      <c r="E11" s="70"/>
      <c r="F11" s="70">
        <f t="shared" si="0"/>
        <v>0</v>
      </c>
      <c r="L11" s="75"/>
    </row>
    <row r="12" spans="1:28" x14ac:dyDescent="0.25">
      <c r="A12" s="66">
        <v>7</v>
      </c>
      <c r="B12" s="67" t="s">
        <v>100</v>
      </c>
      <c r="C12" s="68">
        <v>688.53759999999988</v>
      </c>
      <c r="D12" s="69" t="s">
        <v>101</v>
      </c>
      <c r="E12" s="70"/>
      <c r="F12" s="70">
        <f t="shared" si="0"/>
        <v>0</v>
      </c>
      <c r="AA12" s="60"/>
    </row>
    <row r="13" spans="1:28" x14ac:dyDescent="0.25">
      <c r="A13" s="66">
        <v>8</v>
      </c>
      <c r="B13" s="67" t="s">
        <v>102</v>
      </c>
      <c r="C13" s="68">
        <v>8</v>
      </c>
      <c r="D13" s="69" t="s">
        <v>103</v>
      </c>
      <c r="E13" s="70"/>
      <c r="F13" s="70">
        <f t="shared" si="0"/>
        <v>0</v>
      </c>
      <c r="AA13" s="60"/>
    </row>
    <row r="14" spans="1:28" ht="30" x14ac:dyDescent="0.25">
      <c r="A14" s="66">
        <v>9</v>
      </c>
      <c r="B14" s="67" t="s">
        <v>104</v>
      </c>
      <c r="C14" s="68">
        <v>7.1999999999999993</v>
      </c>
      <c r="D14" s="69" t="s">
        <v>96</v>
      </c>
      <c r="E14" s="70"/>
      <c r="F14" s="70">
        <f t="shared" si="0"/>
        <v>0</v>
      </c>
      <c r="W14" s="60"/>
    </row>
    <row r="15" spans="1:28" x14ac:dyDescent="0.25">
      <c r="A15" s="66">
        <v>10</v>
      </c>
      <c r="B15" s="67" t="s">
        <v>105</v>
      </c>
      <c r="C15" s="68">
        <v>1.8</v>
      </c>
      <c r="D15" s="69" t="s">
        <v>93</v>
      </c>
      <c r="E15" s="70"/>
      <c r="F15" s="70">
        <f t="shared" si="0"/>
        <v>0</v>
      </c>
    </row>
    <row r="16" spans="1:28" ht="30" x14ac:dyDescent="0.25">
      <c r="A16" s="66">
        <v>11</v>
      </c>
      <c r="B16" s="73" t="s">
        <v>106</v>
      </c>
      <c r="C16" s="68">
        <v>1</v>
      </c>
      <c r="D16" s="69" t="s">
        <v>19</v>
      </c>
      <c r="E16" s="70"/>
      <c r="F16" s="70">
        <f t="shared" si="0"/>
        <v>0</v>
      </c>
      <c r="L16" s="75"/>
      <c r="M16" s="76"/>
    </row>
    <row r="17" spans="1:28" ht="30" x14ac:dyDescent="0.25">
      <c r="A17" s="66">
        <v>12</v>
      </c>
      <c r="B17" s="67" t="s">
        <v>107</v>
      </c>
      <c r="C17" s="68">
        <v>1</v>
      </c>
      <c r="D17" s="69" t="s">
        <v>19</v>
      </c>
      <c r="E17" s="70"/>
      <c r="F17" s="70">
        <f t="shared" si="0"/>
        <v>0</v>
      </c>
      <c r="L17" s="75"/>
      <c r="U17" s="77"/>
      <c r="V17" s="77"/>
    </row>
    <row r="18" spans="1:28" ht="30" x14ac:dyDescent="0.25">
      <c r="A18" s="66">
        <v>13</v>
      </c>
      <c r="B18" s="67" t="s">
        <v>108</v>
      </c>
      <c r="C18" s="68">
        <v>4.8000000000000007</v>
      </c>
      <c r="D18" s="69" t="s">
        <v>96</v>
      </c>
      <c r="E18" s="70"/>
      <c r="F18" s="70">
        <f t="shared" si="0"/>
        <v>0</v>
      </c>
      <c r="W18" s="60"/>
    </row>
    <row r="19" spans="1:28" x14ac:dyDescent="0.25">
      <c r="A19" s="66">
        <v>14</v>
      </c>
      <c r="B19" s="67" t="s">
        <v>109</v>
      </c>
      <c r="C19" s="68">
        <v>15</v>
      </c>
      <c r="D19" s="69" t="s">
        <v>103</v>
      </c>
      <c r="E19" s="70"/>
      <c r="F19" s="70">
        <f t="shared" si="0"/>
        <v>0</v>
      </c>
    </row>
    <row r="20" spans="1:28" ht="30" x14ac:dyDescent="0.25">
      <c r="A20" s="66">
        <v>15</v>
      </c>
      <c r="B20" s="67" t="s">
        <v>110</v>
      </c>
      <c r="C20" s="68">
        <v>18</v>
      </c>
      <c r="D20" s="69" t="s">
        <v>103</v>
      </c>
      <c r="E20" s="70"/>
      <c r="F20" s="70">
        <f t="shared" si="0"/>
        <v>0</v>
      </c>
    </row>
    <row r="21" spans="1:28" ht="60" x14ac:dyDescent="0.25">
      <c r="A21" s="66">
        <v>16</v>
      </c>
      <c r="B21" s="78" t="s">
        <v>111</v>
      </c>
      <c r="C21" s="68">
        <v>1</v>
      </c>
      <c r="D21" s="69" t="s">
        <v>19</v>
      </c>
      <c r="E21" s="70"/>
      <c r="F21" s="70">
        <f t="shared" si="0"/>
        <v>0</v>
      </c>
    </row>
    <row r="22" spans="1:28" ht="30" x14ac:dyDescent="0.25">
      <c r="A22" s="66">
        <v>17</v>
      </c>
      <c r="B22" s="73" t="s">
        <v>112</v>
      </c>
      <c r="C22" s="68">
        <v>1</v>
      </c>
      <c r="D22" s="69" t="s">
        <v>19</v>
      </c>
      <c r="E22" s="70"/>
      <c r="F22" s="70">
        <f t="shared" si="0"/>
        <v>0</v>
      </c>
    </row>
    <row r="23" spans="1:28" s="59" customFormat="1" ht="30.75" thickBot="1" x14ac:dyDescent="0.3">
      <c r="A23" s="66">
        <v>18</v>
      </c>
      <c r="B23" s="79" t="s">
        <v>113</v>
      </c>
      <c r="C23" s="68">
        <v>1</v>
      </c>
      <c r="D23" s="69" t="s">
        <v>19</v>
      </c>
      <c r="E23" s="70"/>
      <c r="F23" s="70">
        <f t="shared" si="0"/>
        <v>0</v>
      </c>
      <c r="G23"/>
      <c r="H23" s="58"/>
      <c r="I23" s="58"/>
      <c r="J23" s="58"/>
      <c r="S23"/>
      <c r="T23"/>
      <c r="U23"/>
      <c r="V23"/>
      <c r="W23"/>
      <c r="X23"/>
      <c r="Y23"/>
      <c r="Z23"/>
      <c r="AA23"/>
      <c r="AB23" s="60"/>
    </row>
    <row r="24" spans="1:28" s="59" customFormat="1" ht="16.5" thickTop="1" thickBot="1" x14ac:dyDescent="0.3">
      <c r="A24" s="25"/>
      <c r="B24" s="26" t="s">
        <v>41</v>
      </c>
      <c r="C24" s="27"/>
      <c r="D24" s="25"/>
      <c r="E24" s="28"/>
      <c r="F24" s="29">
        <f>SUM(F6:F23)</f>
        <v>0</v>
      </c>
      <c r="G24"/>
      <c r="H24" s="58"/>
      <c r="I24" s="58"/>
      <c r="J24" s="58"/>
      <c r="S24"/>
      <c r="T24"/>
      <c r="U24"/>
      <c r="V24"/>
      <c r="W24"/>
      <c r="X24"/>
      <c r="Y24"/>
      <c r="Z24"/>
      <c r="AA24"/>
      <c r="AB24" s="60"/>
    </row>
    <row r="25" spans="1:28" s="59" customFormat="1" ht="15.75" thickTop="1" x14ac:dyDescent="0.25">
      <c r="A25" s="10" t="s">
        <v>42</v>
      </c>
      <c r="B25" s="11" t="s">
        <v>52</v>
      </c>
      <c r="C25" s="30"/>
      <c r="D25" s="31"/>
      <c r="E25" s="32"/>
      <c r="F25" s="32"/>
      <c r="G25"/>
      <c r="H25" s="58"/>
      <c r="I25" s="58"/>
      <c r="J25" s="58"/>
      <c r="S25"/>
      <c r="T25"/>
      <c r="U25"/>
      <c r="V25"/>
      <c r="W25"/>
      <c r="X25"/>
      <c r="Y25"/>
      <c r="Z25"/>
      <c r="AA25"/>
      <c r="AB25" s="60"/>
    </row>
    <row r="26" spans="1:28" s="59" customFormat="1" x14ac:dyDescent="0.25">
      <c r="A26" s="5"/>
      <c r="B26" s="5" t="s">
        <v>74</v>
      </c>
      <c r="C26" s="41"/>
      <c r="D26" s="42"/>
      <c r="E26" s="43"/>
      <c r="F26" s="44"/>
      <c r="G26"/>
      <c r="H26" s="58"/>
      <c r="I26" s="58"/>
      <c r="J26" s="58"/>
      <c r="S26"/>
      <c r="T26"/>
      <c r="U26"/>
      <c r="V26"/>
      <c r="W26"/>
      <c r="X26"/>
      <c r="Y26"/>
      <c r="Z26"/>
      <c r="AA26"/>
      <c r="AB26" s="60"/>
    </row>
    <row r="27" spans="1:28" s="59" customFormat="1" x14ac:dyDescent="0.25">
      <c r="A27" s="80"/>
      <c r="B27" s="45"/>
      <c r="C27" s="81"/>
      <c r="D27" s="45"/>
      <c r="E27" s="82"/>
      <c r="F27" s="44">
        <f>+F24</f>
        <v>0</v>
      </c>
      <c r="G27"/>
      <c r="H27" s="58"/>
      <c r="I27" s="58"/>
      <c r="J27" s="58"/>
      <c r="S27"/>
      <c r="T27"/>
      <c r="U27"/>
      <c r="V27"/>
      <c r="W27"/>
      <c r="X27"/>
      <c r="Y27"/>
      <c r="Z27"/>
      <c r="AA27"/>
      <c r="AB27" s="60"/>
    </row>
    <row r="28" spans="1:28" s="59" customFormat="1" x14ac:dyDescent="0.25">
      <c r="A28" s="45"/>
      <c r="B28" s="46" t="s">
        <v>75</v>
      </c>
      <c r="C28" s="47"/>
      <c r="D28" s="48"/>
      <c r="E28" s="49"/>
      <c r="F28" s="49"/>
      <c r="G28"/>
      <c r="H28"/>
      <c r="I28"/>
      <c r="J28"/>
      <c r="S28"/>
      <c r="T28"/>
      <c r="U28"/>
      <c r="V28"/>
      <c r="W28"/>
      <c r="X28"/>
      <c r="Y28"/>
      <c r="Z28"/>
      <c r="AA28"/>
      <c r="AB28" s="60"/>
    </row>
    <row r="29" spans="1:28" s="59" customFormat="1" x14ac:dyDescent="0.25">
      <c r="A29"/>
      <c r="B29" s="16" t="s">
        <v>76</v>
      </c>
      <c r="C29" s="51">
        <v>0.1</v>
      </c>
      <c r="D29" s="16"/>
      <c r="E29" s="50"/>
      <c r="F29" s="50">
        <f t="shared" ref="F29:F34" si="1">+$F$26*C29</f>
        <v>0</v>
      </c>
      <c r="G29"/>
      <c r="H29" s="58"/>
      <c r="I29" s="58"/>
      <c r="J29" s="58"/>
      <c r="S29"/>
      <c r="T29"/>
      <c r="U29"/>
      <c r="V29"/>
      <c r="W29"/>
      <c r="X29"/>
      <c r="Y29"/>
      <c r="Z29"/>
      <c r="AA29"/>
      <c r="AB29" s="60"/>
    </row>
    <row r="30" spans="1:28" s="59" customFormat="1" x14ac:dyDescent="0.25">
      <c r="A30"/>
      <c r="B30" s="16" t="s">
        <v>77</v>
      </c>
      <c r="C30" s="51">
        <v>0.03</v>
      </c>
      <c r="D30" s="16"/>
      <c r="E30" s="50"/>
      <c r="F30" s="50">
        <f t="shared" si="1"/>
        <v>0</v>
      </c>
      <c r="G30"/>
      <c r="H30" s="58"/>
      <c r="I30" s="58"/>
      <c r="J30" s="58"/>
      <c r="S30"/>
      <c r="T30"/>
      <c r="U30"/>
      <c r="V30"/>
      <c r="W30"/>
      <c r="X30"/>
      <c r="Y30"/>
      <c r="Z30"/>
      <c r="AA30"/>
      <c r="AB30" s="60"/>
    </row>
    <row r="31" spans="1:28" s="59" customFormat="1" x14ac:dyDescent="0.25">
      <c r="A31"/>
      <c r="B31" s="16" t="s">
        <v>78</v>
      </c>
      <c r="C31" s="51">
        <v>0.03</v>
      </c>
      <c r="D31" s="16"/>
      <c r="E31" s="50"/>
      <c r="F31" s="50">
        <f t="shared" si="1"/>
        <v>0</v>
      </c>
      <c r="G31"/>
      <c r="H31" s="58"/>
      <c r="I31" s="58"/>
      <c r="J31" s="58"/>
      <c r="S31"/>
      <c r="T31"/>
      <c r="U31"/>
      <c r="V31"/>
      <c r="W31"/>
      <c r="X31"/>
      <c r="Y31"/>
      <c r="Z31"/>
      <c r="AA31"/>
      <c r="AB31" s="60"/>
    </row>
    <row r="32" spans="1:28" s="59" customFormat="1" x14ac:dyDescent="0.25">
      <c r="A32"/>
      <c r="B32" s="16" t="s">
        <v>79</v>
      </c>
      <c r="C32" s="51">
        <v>0.05</v>
      </c>
      <c r="D32" s="16"/>
      <c r="E32" s="50"/>
      <c r="F32" s="50">
        <f t="shared" si="1"/>
        <v>0</v>
      </c>
      <c r="G32"/>
      <c r="H32" s="58"/>
      <c r="I32" s="58"/>
      <c r="J32" s="58"/>
      <c r="S32"/>
      <c r="T32"/>
      <c r="U32"/>
      <c r="V32"/>
      <c r="W32"/>
      <c r="X32"/>
      <c r="Y32"/>
      <c r="Z32"/>
      <c r="AA32"/>
      <c r="AB32" s="60"/>
    </row>
    <row r="33" spans="1:28" s="59" customFormat="1" x14ac:dyDescent="0.25">
      <c r="A33"/>
      <c r="B33" s="16" t="s">
        <v>80</v>
      </c>
      <c r="C33" s="51">
        <v>3.5000000000000003E-2</v>
      </c>
      <c r="D33" s="16"/>
      <c r="E33" s="50"/>
      <c r="F33" s="50">
        <f t="shared" si="1"/>
        <v>0</v>
      </c>
      <c r="G33"/>
      <c r="H33" s="58"/>
      <c r="I33" s="58"/>
      <c r="J33" s="58"/>
      <c r="S33"/>
      <c r="T33"/>
      <c r="U33"/>
      <c r="V33"/>
      <c r="W33"/>
      <c r="X33"/>
      <c r="Y33"/>
      <c r="Z33"/>
      <c r="AA33"/>
      <c r="AB33" s="60"/>
    </row>
    <row r="34" spans="1:28" x14ac:dyDescent="0.25">
      <c r="B34" s="16" t="s">
        <v>81</v>
      </c>
      <c r="C34" s="51">
        <v>0.01</v>
      </c>
      <c r="D34" s="16"/>
      <c r="E34" s="50"/>
      <c r="F34" s="50">
        <f t="shared" si="1"/>
        <v>0</v>
      </c>
    </row>
    <row r="35" spans="1:28" x14ac:dyDescent="0.25">
      <c r="B35" s="16" t="s">
        <v>82</v>
      </c>
      <c r="C35" s="51">
        <v>0.18</v>
      </c>
      <c r="D35" s="16"/>
      <c r="E35" s="50"/>
      <c r="F35" s="50">
        <f>+F29*18%</f>
        <v>0</v>
      </c>
    </row>
    <row r="36" spans="1:28" x14ac:dyDescent="0.25">
      <c r="B36" s="16" t="s">
        <v>83</v>
      </c>
      <c r="C36" s="51">
        <v>1E-3</v>
      </c>
      <c r="D36" s="16"/>
      <c r="E36" s="50"/>
      <c r="F36" s="50">
        <f>+F27*C36</f>
        <v>0</v>
      </c>
    </row>
    <row r="37" spans="1:28" x14ac:dyDescent="0.25">
      <c r="A37" s="45"/>
      <c r="B37" s="46" t="s">
        <v>84</v>
      </c>
      <c r="C37" s="47"/>
      <c r="D37" s="48"/>
      <c r="E37" s="49"/>
      <c r="F37" s="52">
        <f>SUM(F29:F36)</f>
        <v>0</v>
      </c>
    </row>
    <row r="38" spans="1:28" x14ac:dyDescent="0.25">
      <c r="B38" s="16"/>
      <c r="C38" s="53"/>
      <c r="D38" s="16"/>
      <c r="E38" s="50"/>
      <c r="F38" s="50"/>
    </row>
    <row r="39" spans="1:28" x14ac:dyDescent="0.25">
      <c r="A39" s="45"/>
      <c r="B39" s="54" t="s">
        <v>85</v>
      </c>
      <c r="C39" s="47"/>
      <c r="D39" s="48"/>
      <c r="E39" s="49"/>
      <c r="F39" s="44">
        <f>+F26+F37</f>
        <v>0</v>
      </c>
    </row>
    <row r="40" spans="1:28" x14ac:dyDescent="0.25">
      <c r="C40" s="55"/>
      <c r="D40"/>
      <c r="E40" s="56"/>
      <c r="F40" s="56"/>
    </row>
    <row r="41" spans="1:28" x14ac:dyDescent="0.25">
      <c r="C41" s="55"/>
      <c r="D41"/>
      <c r="E41" s="56"/>
      <c r="F41" s="56"/>
    </row>
    <row r="42" spans="1:28" x14ac:dyDescent="0.25">
      <c r="B42" t="s">
        <v>114</v>
      </c>
      <c r="C42" s="55"/>
      <c r="D42"/>
      <c r="E42" s="56"/>
      <c r="F42" s="56"/>
    </row>
    <row r="43" spans="1:28" x14ac:dyDescent="0.25">
      <c r="A43" s="84" t="s">
        <v>87</v>
      </c>
      <c r="B43" s="84"/>
      <c r="C43" s="84"/>
      <c r="D43" s="84"/>
      <c r="E43" s="84"/>
      <c r="F43" s="84"/>
    </row>
    <row r="44" spans="1:28" x14ac:dyDescent="0.25">
      <c r="A44" s="84" t="s">
        <v>88</v>
      </c>
      <c r="B44" s="84"/>
      <c r="C44" s="84"/>
      <c r="D44" s="84"/>
      <c r="E44" s="84"/>
      <c r="F44" s="84"/>
    </row>
    <row r="45" spans="1:28" x14ac:dyDescent="0.25">
      <c r="C45"/>
      <c r="D45"/>
      <c r="E45"/>
      <c r="F45"/>
    </row>
    <row r="46" spans="1:28" x14ac:dyDescent="0.25">
      <c r="C46"/>
      <c r="D46"/>
      <c r="E46"/>
      <c r="F46"/>
    </row>
    <row r="47" spans="1:28" x14ac:dyDescent="0.25">
      <c r="C47"/>
      <c r="D47"/>
      <c r="E47"/>
      <c r="F47"/>
    </row>
    <row r="48" spans="1:28" x14ac:dyDescent="0.25">
      <c r="C48"/>
      <c r="D48"/>
      <c r="E48"/>
      <c r="F48"/>
    </row>
    <row r="49" spans="3:6" x14ac:dyDescent="0.25">
      <c r="C49"/>
      <c r="D49"/>
      <c r="E49"/>
      <c r="F49"/>
    </row>
    <row r="50" spans="3:6" x14ac:dyDescent="0.25">
      <c r="C50"/>
      <c r="D50"/>
      <c r="E50"/>
      <c r="F50"/>
    </row>
    <row r="51" spans="3:6" x14ac:dyDescent="0.25">
      <c r="C51"/>
      <c r="D51"/>
      <c r="E51"/>
      <c r="F51"/>
    </row>
    <row r="52" spans="3:6" x14ac:dyDescent="0.25">
      <c r="C52"/>
      <c r="D52"/>
      <c r="E52"/>
      <c r="F52"/>
    </row>
    <row r="53" spans="3:6" x14ac:dyDescent="0.25">
      <c r="C53"/>
      <c r="D53"/>
      <c r="E53"/>
      <c r="F53"/>
    </row>
    <row r="54" spans="3:6" x14ac:dyDescent="0.25">
      <c r="C54"/>
      <c r="D54"/>
      <c r="E54"/>
      <c r="F54"/>
    </row>
    <row r="55" spans="3:6" x14ac:dyDescent="0.25">
      <c r="C55"/>
      <c r="D55"/>
      <c r="E55"/>
      <c r="F55"/>
    </row>
    <row r="56" spans="3:6" x14ac:dyDescent="0.25">
      <c r="C56"/>
      <c r="D56"/>
      <c r="E56"/>
      <c r="F56"/>
    </row>
    <row r="57" spans="3:6" x14ac:dyDescent="0.25">
      <c r="C57"/>
      <c r="D57"/>
      <c r="E57"/>
      <c r="F57"/>
    </row>
    <row r="58" spans="3:6" x14ac:dyDescent="0.25">
      <c r="C58"/>
      <c r="D58"/>
      <c r="E58"/>
      <c r="F58"/>
    </row>
    <row r="59" spans="3:6" x14ac:dyDescent="0.25">
      <c r="C59"/>
      <c r="D59"/>
      <c r="E59"/>
      <c r="F59"/>
    </row>
    <row r="60" spans="3:6" x14ac:dyDescent="0.25">
      <c r="C60"/>
      <c r="D60"/>
      <c r="E60"/>
      <c r="F60"/>
    </row>
    <row r="61" spans="3:6" x14ac:dyDescent="0.25">
      <c r="C61"/>
      <c r="D61"/>
      <c r="E61"/>
      <c r="F61"/>
    </row>
    <row r="62" spans="3:6" x14ac:dyDescent="0.25">
      <c r="C62"/>
      <c r="D62"/>
      <c r="E62"/>
      <c r="F62"/>
    </row>
    <row r="63" spans="3:6" x14ac:dyDescent="0.25">
      <c r="C63"/>
      <c r="D63"/>
      <c r="E63"/>
      <c r="F63"/>
    </row>
    <row r="64" spans="3:6" x14ac:dyDescent="0.25">
      <c r="C64"/>
      <c r="D64"/>
      <c r="E64"/>
      <c r="F64"/>
    </row>
    <row r="65" spans="1:28" s="24" customFormat="1" x14ac:dyDescent="0.25">
      <c r="A65"/>
      <c r="B65"/>
      <c r="C65"/>
      <c r="D65"/>
      <c r="E65"/>
      <c r="F65"/>
      <c r="G65"/>
      <c r="H65" s="58"/>
      <c r="I65" s="58"/>
      <c r="J65" s="58"/>
      <c r="K65" s="59"/>
      <c r="L65" s="59"/>
      <c r="M65" s="59"/>
      <c r="N65" s="59"/>
      <c r="O65" s="59"/>
      <c r="P65" s="59"/>
      <c r="Q65" s="59"/>
      <c r="R65" s="59"/>
      <c r="S65"/>
      <c r="T65"/>
      <c r="U65"/>
      <c r="V65"/>
      <c r="W65"/>
      <c r="X65"/>
      <c r="Y65"/>
      <c r="Z65"/>
      <c r="AA65"/>
      <c r="AB65" s="60"/>
    </row>
    <row r="66" spans="1:28" s="24" customFormat="1" x14ac:dyDescent="0.25">
      <c r="A66"/>
      <c r="B66"/>
      <c r="C66"/>
      <c r="D66"/>
      <c r="E66"/>
      <c r="F66"/>
      <c r="G66"/>
      <c r="H66" s="58"/>
      <c r="I66" s="58"/>
      <c r="J66" s="58"/>
      <c r="K66" s="59"/>
      <c r="L66" s="59"/>
      <c r="M66" s="59"/>
      <c r="N66" s="59"/>
      <c r="O66" s="59"/>
      <c r="P66" s="59"/>
      <c r="Q66" s="59"/>
      <c r="R66" s="59"/>
      <c r="S66"/>
      <c r="T66"/>
      <c r="U66"/>
      <c r="V66"/>
      <c r="W66"/>
      <c r="X66"/>
      <c r="Y66"/>
      <c r="Z66"/>
      <c r="AA66"/>
      <c r="AB66" s="60"/>
    </row>
    <row r="67" spans="1:28" s="24" customFormat="1" x14ac:dyDescent="0.25">
      <c r="A67"/>
      <c r="B67"/>
      <c r="C67"/>
      <c r="D67"/>
      <c r="E67"/>
      <c r="F67"/>
      <c r="G67"/>
      <c r="H67" s="58"/>
      <c r="I67" s="58"/>
      <c r="J67" s="58"/>
      <c r="K67" s="59"/>
      <c r="L67" s="59"/>
      <c r="M67" s="59"/>
      <c r="N67" s="59"/>
      <c r="O67" s="59"/>
      <c r="P67" s="59"/>
      <c r="Q67" s="59"/>
      <c r="R67" s="59"/>
      <c r="S67"/>
      <c r="T67"/>
      <c r="U67"/>
      <c r="V67"/>
      <c r="W67"/>
      <c r="X67"/>
      <c r="Y67"/>
      <c r="Z67"/>
      <c r="AA67"/>
      <c r="AB67" s="60"/>
    </row>
    <row r="68" spans="1:28" s="24" customFormat="1" x14ac:dyDescent="0.25">
      <c r="A68"/>
      <c r="B68"/>
      <c r="C68"/>
      <c r="D68"/>
      <c r="E68"/>
      <c r="F68"/>
      <c r="G68"/>
      <c r="H68" s="58"/>
      <c r="I68" s="58"/>
      <c r="J68" s="58"/>
      <c r="K68" s="59"/>
      <c r="L68" s="59"/>
      <c r="M68" s="59"/>
      <c r="N68" s="59"/>
      <c r="O68" s="59"/>
      <c r="P68" s="59"/>
      <c r="Q68" s="59"/>
      <c r="R68" s="59"/>
      <c r="S68"/>
      <c r="T68"/>
      <c r="U68"/>
      <c r="V68"/>
      <c r="W68"/>
      <c r="X68"/>
      <c r="Y68"/>
      <c r="Z68"/>
      <c r="AA68"/>
      <c r="AB68" s="60"/>
    </row>
  </sheetData>
  <mergeCells count="4">
    <mergeCell ref="A1:F1"/>
    <mergeCell ref="A2:F2"/>
    <mergeCell ref="A43:F43"/>
    <mergeCell ref="A44:F44"/>
  </mergeCells>
  <pageMargins left="0.7" right="0.7" top="0.75" bottom="0.75" header="0.3" footer="0.3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CUMBRE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Camilo Pantaleon</dc:creator>
  <cp:lastModifiedBy>COMPRAS</cp:lastModifiedBy>
  <cp:lastPrinted>2023-09-08T15:14:21Z</cp:lastPrinted>
  <dcterms:created xsi:type="dcterms:W3CDTF">2023-09-07T19:57:56Z</dcterms:created>
  <dcterms:modified xsi:type="dcterms:W3CDTF">2023-09-19T14:22:07Z</dcterms:modified>
</cp:coreProperties>
</file>